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00.200.222\dzial_organizacji\AGA\przetarg DG OBRAZOWA\konkurs dg obrazowa 2025-2029- II konkurs 03.12.2024\"/>
    </mc:Choice>
  </mc:AlternateContent>
  <xr:revisionPtr revIDLastSave="0" documentId="13_ncr:1_{C1A0D27B-B719-442B-9CD7-9F34D5FEF2BA}" xr6:coauthVersionLast="36" xr6:coauthVersionMax="36" xr10:uidLastSave="{00000000-0000-0000-0000-000000000000}"/>
  <bookViews>
    <workbookView xWindow="0" yWindow="0" windowWidth="28800" windowHeight="11505" firstSheet="2" activeTab="2" xr2:uid="{00000000-000D-0000-FFFF-FFFF00000000}"/>
  </bookViews>
  <sheets>
    <sheet name="cennik" sheetId="1" state="hidden" r:id="rId1"/>
    <sheet name="FC" sheetId="2" state="hidden" r:id="rId2"/>
    <sheet name="FC (2)" sheetId="3" r:id="rId3"/>
  </sheets>
  <definedNames>
    <definedName name="_xlnm._FilterDatabase" localSheetId="1" hidden="1">FC!$B$242:$H$256</definedName>
    <definedName name="_xlnm._FilterDatabase" localSheetId="2" hidden="1">'FC (2)'!$B$242:$H$256</definedName>
    <definedName name="_xlnm.Print_Area" localSheetId="0">cennik!$A$1:$N$212</definedName>
    <definedName name="_xlnm.Print_Area" localSheetId="1">FC!$B$2:$H$261</definedName>
    <definedName name="_xlnm.Print_Area" localSheetId="2">'FC (2)'!$B$2:$H$261</definedName>
  </definedNames>
  <calcPr calcId="191029"/>
</workbook>
</file>

<file path=xl/calcChain.xml><?xml version="1.0" encoding="utf-8"?>
<calcChain xmlns="http://schemas.openxmlformats.org/spreadsheetml/2006/main">
  <c r="H244" i="3" l="1"/>
  <c r="H245" i="3"/>
  <c r="H246" i="3"/>
  <c r="H247" i="3"/>
  <c r="H249" i="3"/>
  <c r="H250" i="3"/>
  <c r="H251" i="3"/>
  <c r="H252" i="3"/>
  <c r="H254" i="3"/>
  <c r="H255" i="3"/>
  <c r="H243" i="3"/>
  <c r="H7" i="3"/>
  <c r="H8" i="3"/>
  <c r="H9" i="3"/>
  <c r="H10" i="3"/>
  <c r="H11" i="3"/>
  <c r="H12" i="3"/>
  <c r="H13" i="3"/>
  <c r="H14" i="3"/>
  <c r="H15" i="3"/>
  <c r="H18" i="3"/>
  <c r="H19" i="3"/>
  <c r="H20" i="3"/>
  <c r="H21" i="3"/>
  <c r="H22" i="3"/>
  <c r="H24" i="3"/>
  <c r="H25" i="3"/>
  <c r="H26" i="3"/>
  <c r="H27" i="3"/>
  <c r="H28" i="3"/>
  <c r="H29" i="3"/>
  <c r="H30" i="3"/>
  <c r="H31" i="3"/>
  <c r="H32" i="3"/>
  <c r="H33" i="3"/>
  <c r="H34" i="3"/>
  <c r="H36" i="3"/>
  <c r="H37" i="3"/>
  <c r="H38" i="3"/>
  <c r="H39" i="3"/>
  <c r="H40" i="3"/>
  <c r="H42" i="3"/>
  <c r="H43" i="3"/>
  <c r="H44" i="3"/>
  <c r="H45" i="3"/>
  <c r="H46" i="3"/>
  <c r="H47" i="3"/>
  <c r="H48" i="3"/>
  <c r="H49" i="3"/>
  <c r="H50" i="3"/>
  <c r="H51" i="3"/>
  <c r="H54" i="3"/>
  <c r="H55" i="3"/>
  <c r="H56" i="3"/>
  <c r="H57" i="3"/>
  <c r="H58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90" i="3"/>
  <c r="H91" i="3"/>
  <c r="H92" i="3"/>
  <c r="H93" i="3"/>
  <c r="H94" i="3"/>
  <c r="H96" i="3"/>
  <c r="H97" i="3"/>
  <c r="H98" i="3"/>
  <c r="H99" i="3"/>
  <c r="H100" i="3"/>
  <c r="H101" i="3"/>
  <c r="H102" i="3"/>
  <c r="H103" i="3"/>
  <c r="H104" i="3"/>
  <c r="H105" i="3"/>
  <c r="H106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50" i="3"/>
  <c r="H151" i="3"/>
  <c r="H152" i="3"/>
  <c r="H153" i="3"/>
  <c r="H154" i="3"/>
  <c r="H155" i="3"/>
  <c r="H156" i="3"/>
  <c r="H157" i="3"/>
  <c r="H158" i="3"/>
  <c r="H159" i="3"/>
  <c r="H160" i="3"/>
  <c r="H162" i="3"/>
  <c r="H163" i="3"/>
  <c r="H164" i="3"/>
  <c r="H165" i="3"/>
  <c r="H166" i="3"/>
  <c r="H168" i="3"/>
  <c r="H169" i="3"/>
  <c r="H170" i="3"/>
  <c r="H171" i="3"/>
  <c r="H172" i="3"/>
  <c r="H174" i="3"/>
  <c r="H175" i="3"/>
  <c r="H176" i="3"/>
  <c r="H177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53" i="3"/>
  <c r="H248" i="3"/>
  <c r="H178" i="3"/>
  <c r="H173" i="3"/>
  <c r="H167" i="3"/>
  <c r="H161" i="3"/>
  <c r="H149" i="3"/>
  <c r="H131" i="3"/>
  <c r="H107" i="3"/>
  <c r="H95" i="3"/>
  <c r="H89" i="3"/>
  <c r="H88" i="3"/>
  <c r="H59" i="3"/>
  <c r="H53" i="3"/>
  <c r="H52" i="3"/>
  <c r="H41" i="3"/>
  <c r="H35" i="3"/>
  <c r="H23" i="3"/>
  <c r="H17" i="3"/>
  <c r="H16" i="3"/>
  <c r="L203" i="2"/>
  <c r="L202" i="2"/>
  <c r="L201" i="2"/>
  <c r="L200" i="2"/>
  <c r="L199" i="2"/>
  <c r="L198" i="2"/>
  <c r="L197" i="2"/>
  <c r="L196" i="2"/>
  <c r="L195" i="2"/>
  <c r="L194" i="2"/>
  <c r="L193" i="2"/>
  <c r="L192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77" i="2"/>
  <c r="L176" i="2"/>
  <c r="L174" i="2"/>
  <c r="L173" i="2"/>
  <c r="L170" i="2"/>
  <c r="L169" i="2"/>
  <c r="L168" i="2"/>
  <c r="L167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43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167" i="2"/>
  <c r="F237" i="3" l="1"/>
  <c r="H6" i="3"/>
  <c r="H237" i="3" s="1"/>
  <c r="F256" i="3"/>
  <c r="H256" i="3"/>
  <c r="F76" i="2"/>
  <c r="H259" i="3" l="1"/>
  <c r="H255" i="2"/>
  <c r="F237" i="2" l="1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F256" i="2" l="1"/>
  <c r="E93" i="1"/>
  <c r="H198" i="2"/>
  <c r="H196" i="2"/>
  <c r="H164" i="2"/>
  <c r="H163" i="2"/>
  <c r="H162" i="2"/>
  <c r="H160" i="2"/>
  <c r="H159" i="2"/>
  <c r="H157" i="2"/>
  <c r="H156" i="2"/>
  <c r="H155" i="2"/>
  <c r="H153" i="2"/>
  <c r="H152" i="2"/>
  <c r="H151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169" i="2" l="1"/>
  <c r="H201" i="2"/>
  <c r="H202" i="2"/>
  <c r="H171" i="2"/>
  <c r="H194" i="2"/>
  <c r="H167" i="2"/>
  <c r="H176" i="2"/>
  <c r="H166" i="2"/>
  <c r="H154" i="2"/>
  <c r="H158" i="2"/>
  <c r="H161" i="2"/>
  <c r="H165" i="2"/>
  <c r="H168" i="2"/>
  <c r="H170" i="2"/>
  <c r="H195" i="2"/>
  <c r="H197" i="2"/>
  <c r="H199" i="2"/>
  <c r="H200" i="2"/>
  <c r="H177" i="2"/>
  <c r="H178" i="2"/>
  <c r="H180" i="2"/>
  <c r="H181" i="2"/>
  <c r="H182" i="2"/>
  <c r="H183" i="2"/>
  <c r="H184" i="2"/>
  <c r="H185" i="2"/>
  <c r="H186" i="2"/>
  <c r="H173" i="2"/>
  <c r="H179" i="2"/>
  <c r="H175" i="2"/>
  <c r="H172" i="2"/>
  <c r="H203" i="2"/>
  <c r="H193" i="2"/>
  <c r="H174" i="2"/>
  <c r="H187" i="2"/>
  <c r="H188" i="2"/>
  <c r="H189" i="2"/>
  <c r="H190" i="2"/>
  <c r="H191" i="2"/>
  <c r="H19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G5" i="1"/>
  <c r="H237" i="2" l="1"/>
  <c r="H256" i="2"/>
  <c r="F124" i="1"/>
  <c r="H259" i="2" l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4" i="1"/>
  <c r="E119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4" i="1"/>
  <c r="G119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K129" i="1" l="1"/>
  <c r="J171" i="1"/>
  <c r="K171" i="1" s="1"/>
  <c r="D207" i="1"/>
  <c r="E207" i="1" s="1"/>
  <c r="D170" i="1"/>
  <c r="D169" i="1"/>
  <c r="D159" i="1"/>
  <c r="E152" i="1"/>
  <c r="E151" i="1"/>
  <c r="D149" i="1"/>
  <c r="D141" i="1"/>
  <c r="D138" i="1"/>
  <c r="D137" i="1"/>
  <c r="D136" i="1"/>
  <c r="D134" i="1"/>
  <c r="D133" i="1"/>
  <c r="D114" i="1"/>
  <c r="E114" i="1" s="1"/>
  <c r="D93" i="1"/>
  <c r="D171" i="1" l="1"/>
  <c r="E171" i="1" s="1"/>
  <c r="F99" i="1" l="1"/>
  <c r="H176" i="1" l="1"/>
  <c r="N147" i="1" l="1"/>
  <c r="N155" i="1"/>
  <c r="N156" i="1"/>
  <c r="L129" i="1"/>
  <c r="Q171" i="1"/>
  <c r="F205" i="1"/>
  <c r="N169" i="1" l="1"/>
  <c r="N167" i="1"/>
  <c r="N160" i="1"/>
  <c r="N144" i="1"/>
  <c r="N136" i="1"/>
  <c r="N166" i="1"/>
  <c r="N150" i="1"/>
  <c r="N157" i="1"/>
  <c r="N149" i="1"/>
  <c r="N141" i="1"/>
  <c r="N133" i="1"/>
  <c r="N159" i="1"/>
  <c r="N142" i="1"/>
  <c r="N164" i="1"/>
  <c r="N148" i="1"/>
  <c r="N140" i="1"/>
  <c r="N132" i="1"/>
  <c r="N161" i="1"/>
  <c r="N137" i="1"/>
  <c r="N168" i="1"/>
  <c r="N143" i="1"/>
  <c r="N151" i="1"/>
  <c r="N158" i="1"/>
  <c r="N134" i="1"/>
  <c r="N165" i="1"/>
  <c r="N129" i="1"/>
  <c r="N163" i="1"/>
  <c r="N139" i="1"/>
  <c r="N131" i="1"/>
  <c r="N153" i="1"/>
  <c r="N145" i="1"/>
  <c r="N135" i="1"/>
  <c r="N170" i="1"/>
  <c r="N146" i="1"/>
  <c r="N138" i="1"/>
  <c r="N130" i="1"/>
  <c r="N162" i="1"/>
  <c r="N152" i="1"/>
  <c r="N154" i="1"/>
  <c r="H205" i="1"/>
  <c r="F92" i="1"/>
  <c r="F28" i="1"/>
  <c r="F23" i="1"/>
  <c r="F22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29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6" i="1"/>
  <c r="F176" i="1"/>
  <c r="H124" i="1"/>
  <c r="F119" i="1"/>
  <c r="H119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98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98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5" i="1"/>
  <c r="F87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4" i="1"/>
  <c r="F25" i="1"/>
  <c r="F26" i="1"/>
  <c r="F27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8" i="1"/>
  <c r="F89" i="1"/>
  <c r="F90" i="1"/>
  <c r="F91" i="1"/>
  <c r="F5" i="1"/>
  <c r="N171" i="1" l="1"/>
  <c r="H162" i="1"/>
  <c r="H146" i="1"/>
  <c r="H170" i="1"/>
  <c r="H161" i="1"/>
  <c r="H153" i="1"/>
  <c r="H145" i="1"/>
  <c r="H137" i="1"/>
  <c r="H169" i="1"/>
  <c r="H129" i="1"/>
  <c r="H154" i="1"/>
  <c r="H138" i="1"/>
  <c r="H130" i="1"/>
  <c r="H168" i="1"/>
  <c r="H160" i="1"/>
  <c r="H152" i="1"/>
  <c r="H144" i="1"/>
  <c r="H136" i="1"/>
  <c r="H167" i="1"/>
  <c r="H151" i="1"/>
  <c r="H143" i="1"/>
  <c r="F114" i="1"/>
  <c r="H166" i="1"/>
  <c r="H158" i="1"/>
  <c r="H150" i="1"/>
  <c r="H142" i="1"/>
  <c r="H134" i="1"/>
  <c r="H165" i="1"/>
  <c r="H149" i="1"/>
  <c r="H159" i="1"/>
  <c r="H164" i="1"/>
  <c r="H156" i="1"/>
  <c r="H148" i="1"/>
  <c r="H140" i="1"/>
  <c r="H132" i="1"/>
  <c r="H157" i="1"/>
  <c r="H141" i="1"/>
  <c r="H133" i="1"/>
  <c r="H135" i="1"/>
  <c r="H163" i="1"/>
  <c r="H155" i="1"/>
  <c r="H147" i="1"/>
  <c r="H139" i="1"/>
  <c r="H131" i="1"/>
  <c r="F207" i="1"/>
  <c r="H93" i="1"/>
  <c r="F93" i="1"/>
  <c r="H207" i="1"/>
  <c r="L171" i="1"/>
  <c r="F171" i="1"/>
  <c r="H114" i="1"/>
  <c r="F212" i="1" l="1"/>
  <c r="H171" i="1"/>
  <c r="H212" i="1" s="1"/>
</calcChain>
</file>

<file path=xl/sharedStrings.xml><?xml version="1.0" encoding="utf-8"?>
<sst xmlns="http://schemas.openxmlformats.org/spreadsheetml/2006/main" count="1918" uniqueCount="308">
  <si>
    <t>Lp.</t>
  </si>
  <si>
    <t>RENTGENODIAGNOSTYKA</t>
  </si>
  <si>
    <t>Rodzaj badania</t>
  </si>
  <si>
    <t>Zdjęcie czaszki 1 projekcja</t>
  </si>
  <si>
    <t>Zdjęcie czaszki 2 projekcje</t>
  </si>
  <si>
    <t>Zdjęcie czaszki 3 projekcje</t>
  </si>
  <si>
    <t>Zdjęcie twarzoczaszki</t>
  </si>
  <si>
    <t>Zdjęcie żuchwy</t>
  </si>
  <si>
    <t>Zdjęcie kości nosowej</t>
  </si>
  <si>
    <t>Zdjęcie zatok</t>
  </si>
  <si>
    <t>Zdjęcie łuków jarzmowych</t>
  </si>
  <si>
    <t xml:space="preserve">Zdjęcie oczodołów 2 projekcje </t>
  </si>
  <si>
    <t>Zdjęcie oczodołów w 2 i więcej (ciało obce)</t>
  </si>
  <si>
    <t>Zdjęcie ślinianek</t>
  </si>
  <si>
    <t>Zdjęcie kanałów nerwu wzrokowego</t>
  </si>
  <si>
    <t>Zdjęcie uszu</t>
  </si>
  <si>
    <t>Zdjęcie stawów skroniowo-żuchwowych</t>
  </si>
  <si>
    <t>Zdjęcie zęba</t>
  </si>
  <si>
    <t>Zdjęcie pantomograficzne</t>
  </si>
  <si>
    <t>Zdjęcie kręgosłupa szyjnego 2 projekcje</t>
  </si>
  <si>
    <t>Zdjęcie kręgosłupa piersiowego 2 projekcje</t>
  </si>
  <si>
    <t xml:space="preserve">Zdjęcie kręgosłupa lędźwiowego 2 projekcje  </t>
  </si>
  <si>
    <t>Zdjęcie całego kręgosłupa na stojąco AP - skolioza</t>
  </si>
  <si>
    <t>Zdjęcie całego kręgosłupa kr. C, TH, L-S 2 projekcje</t>
  </si>
  <si>
    <t xml:space="preserve">Zdjęcie kręgu szczytowego i obrotnika </t>
  </si>
  <si>
    <t>Zdjęcia czynnościowe kręgosłupa</t>
  </si>
  <si>
    <t>Zdjęcie celowane kręgów</t>
  </si>
  <si>
    <t>Zdjęcie kości krzyżowej</t>
  </si>
  <si>
    <t>Zdjęcie klatki piersiowej PA</t>
  </si>
  <si>
    <t>Zdjęcie klatki piersiowej PA i L</t>
  </si>
  <si>
    <t>Zdjęcie klatki piersiowej PA i L  z kontrastem</t>
  </si>
  <si>
    <t>Zdjęcie mostka</t>
  </si>
  <si>
    <t>Zdjęcie żeber 1 projekcja</t>
  </si>
  <si>
    <t xml:space="preserve">Zdjęcie żeber 2 projekcje </t>
  </si>
  <si>
    <t>Zdjęcie obojczyka</t>
  </si>
  <si>
    <t>Zdjęcie łopatki 1 projekcja</t>
  </si>
  <si>
    <t>Zdjęcie łopatki 2 projekcje</t>
  </si>
  <si>
    <t>Zdjęcie barku 1 projekcja</t>
  </si>
  <si>
    <t>Zdjęcie barku 2 projekcje</t>
  </si>
  <si>
    <t>Zdjęcie porównawcze barków 1 projekcja</t>
  </si>
  <si>
    <t>Zdjęcie porównawcze barków 2 projekcje</t>
  </si>
  <si>
    <t>Zdjęcie miednicy 1 projekcja</t>
  </si>
  <si>
    <t>Zdjęcie stawów krzyżowo-biodrowych 1 projekcja</t>
  </si>
  <si>
    <t>Zdjęcie stawu biodrowego 1 projekcja</t>
  </si>
  <si>
    <t>Zdjęcie stawu biodrowego 2 projekcje</t>
  </si>
  <si>
    <t>Zdjęcie stawów biodrowych porównawcze 1 projekcja</t>
  </si>
  <si>
    <t>Zdjęcie stawy biodrowe porównawcze 2 projekcje</t>
  </si>
  <si>
    <t>Zdjęcie uda 1 projekcja</t>
  </si>
  <si>
    <t>Zdjęcie uda 2 projekcje</t>
  </si>
  <si>
    <t>Zdjęcie stawu kolanowego 1 projekcja</t>
  </si>
  <si>
    <t>Zdjęcie stawu kolanowego 2 projekcje</t>
  </si>
  <si>
    <t>Zdjęcie porównawcze stawów kolanowych 1 projekcja</t>
  </si>
  <si>
    <t>Zdjęcie porównawcze stawów kolanowych 2 projekcje</t>
  </si>
  <si>
    <t>Zdjęcie rzepki 2 projekcje</t>
  </si>
  <si>
    <t>Zdjęcie podudzia 1 projekcja</t>
  </si>
  <si>
    <t>Zdjęcie podudzia 2 projekcje</t>
  </si>
  <si>
    <t>Zdjęcie stawu skokowego 1 projekcja</t>
  </si>
  <si>
    <t>Zdjęcie stawu skokowego 2 projekcje</t>
  </si>
  <si>
    <t>Zdjęcie porównawcze stawów skokowych 2 projekcje</t>
  </si>
  <si>
    <t>Zdjęcie stopy 1 projekcja</t>
  </si>
  <si>
    <t>Zdjęcie stopy 2 projekcje</t>
  </si>
  <si>
    <t>Zdjęcie porównawcze stóp 1 projekcja</t>
  </si>
  <si>
    <t>Zdjęcie porównawcze stóp 2 projekcje</t>
  </si>
  <si>
    <t>Zdjęcie kości piętowej 1 projekcja</t>
  </si>
  <si>
    <t>Zdjęcie kości piętowej 2 projekcje</t>
  </si>
  <si>
    <t>Zdjęcie kości ramiennej 1 projekcja</t>
  </si>
  <si>
    <t>Zdjęcie kości ramiennej 2 projekcje</t>
  </si>
  <si>
    <t>Zdjęcie łokcia 1 projekcja</t>
  </si>
  <si>
    <t>Zdjęcie łokcia 2 projekcje</t>
  </si>
  <si>
    <t>Zdjęcie łokcia porównawcze 1 projekcja</t>
  </si>
  <si>
    <t>Zdjęcie łokci porównawcze 2 projekcje</t>
  </si>
  <si>
    <t>Zdjęcie przedramienia 1 projekcja</t>
  </si>
  <si>
    <t>Zdjęcie przedramienia 2 projekcje</t>
  </si>
  <si>
    <t xml:space="preserve">Zdjęcie nadgarstka/ręki 1 projekcja </t>
  </si>
  <si>
    <t>Zdjęcie nadgarstka/ręki 2 projekcje</t>
  </si>
  <si>
    <t>Zdjęcie porównawcze dłoni 1 projekcja</t>
  </si>
  <si>
    <t>Zdjęcie porównawcze dłoni 2 projekcje</t>
  </si>
  <si>
    <t>Zdjęcie palca 1 projekcja</t>
  </si>
  <si>
    <t>Zdjęcie palca 2 projekcje</t>
  </si>
  <si>
    <t>Zdjęcie przeglądowe jamy brzusznej</t>
  </si>
  <si>
    <t>Cholangiografia dożylna</t>
  </si>
  <si>
    <t>Zdjęcie przełyku z kontrastem</t>
  </si>
  <si>
    <t xml:space="preserve">Urografia </t>
  </si>
  <si>
    <t xml:space="preserve">Cystografia </t>
  </si>
  <si>
    <t>HSG</t>
  </si>
  <si>
    <t>Fistulografia</t>
  </si>
  <si>
    <t>Badanie Rtg wykonywane ap. ramię C na bloku operacyjnym (cena obejmuje 30 min. pracy technika Rtg)</t>
  </si>
  <si>
    <t>Badanie RTG przyłóżkowe</t>
  </si>
  <si>
    <t>Obsługa aparatu RTG (przewoźny aparat RTG z ramieniem C OPESCOPE ACTENO) w SOR (cena obejmuje 30 min. pracy technika Rtg</t>
  </si>
  <si>
    <t>Badanie RTG innej okolicy anatomicznej 1 projekcja</t>
  </si>
  <si>
    <t>Ogółem: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</si>
  <si>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</si>
  <si>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</si>
  <si>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</si>
  <si>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</si>
  <si>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</si>
  <si>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</si>
  <si>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</si>
  <si>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</si>
  <si>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</si>
  <si>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</si>
  <si>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</si>
  <si>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</si>
  <si>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</si>
  <si>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</si>
  <si>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</si>
  <si>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</si>
  <si>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</si>
  <si>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</si>
  <si>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</si>
  <si>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</si>
  <si>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</si>
  <si>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</si>
  <si>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</si>
  <si>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</si>
  <si>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</si>
  <si>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</si>
  <si>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</si>
  <si>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</si>
  <si>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</si>
  <si>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</si>
  <si>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</si>
  <si>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</si>
  <si>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</si>
  <si>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</si>
  <si>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</si>
  <si>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</si>
  <si>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</si>
  <si>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</si>
  <si>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</si>
  <si>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</si>
  <si>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</si>
  <si>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</si>
  <si>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</si>
  <si>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</si>
  <si>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</si>
  <si>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</si>
  <si>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</si>
  <si>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</si>
  <si>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</si>
  <si>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</si>
  <si>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</si>
  <si>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</si>
  <si>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</si>
  <si>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</si>
  <si>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</si>
  <si>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</si>
  <si>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</si>
  <si>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</si>
  <si>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</si>
  <si>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</si>
  <si>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</si>
  <si>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</si>
  <si>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</si>
  <si>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</si>
  <si>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</si>
  <si>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</si>
  <si>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</si>
  <si>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</si>
  <si>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</si>
  <si>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</si>
  <si>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</si>
  <si>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</si>
  <si>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</si>
  <si>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</si>
  <si>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</si>
  <si>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</si>
  <si>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</si>
  <si>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</si>
  <si>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</si>
  <si>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</si>
  <si>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</si>
  <si>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</si>
  <si>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</si>
  <si>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</si>
  <si>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</si>
  <si>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</si>
  <si>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</si>
  <si>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</si>
  <si>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Badanie RTG innej okolicy anatomicznej 2 projekcje</t>
  </si>
  <si>
    <t>BADANIA USG</t>
  </si>
  <si>
    <t>USG jamy brzusznej</t>
  </si>
  <si>
    <t>USG jamy brzusznej + gruczoł krokowy</t>
  </si>
  <si>
    <t>USG jamy brzusznej + układ moczowy</t>
  </si>
  <si>
    <t>USG tarczycy</t>
  </si>
  <si>
    <t>USG węzłów chłonnych</t>
  </si>
  <si>
    <t>USG sutków</t>
  </si>
  <si>
    <t>USG układu moczowego</t>
  </si>
  <si>
    <t>USG tkanek miękkich szyi</t>
  </si>
  <si>
    <t>USG zmian powierzchniowych</t>
  </si>
  <si>
    <t>USG miednicy mniejszej lub/i moszny</t>
  </si>
  <si>
    <t>USG tętnic szyjnych (doppler)</t>
  </si>
  <si>
    <t>USG naczyń kończyn (doppler)</t>
  </si>
  <si>
    <t>USG innej części ciała</t>
  </si>
  <si>
    <t>USG innej części ciała (doppler)</t>
  </si>
  <si>
    <t>USG serca (doppler)</t>
  </si>
  <si>
    <t>EEG</t>
  </si>
  <si>
    <t>MAMMOGRAFIA</t>
  </si>
  <si>
    <t>Mammografia</t>
  </si>
  <si>
    <t>TOMOGRAFIA KOMPUTEROWA</t>
  </si>
  <si>
    <t>TK głowy bez wzmocnienia kontrastowego</t>
  </si>
  <si>
    <t>TK głowy ze wzmocnieniem kontrastowym</t>
  </si>
  <si>
    <t>TK głowy bez i ze wzmocnieniem kontrastowym</t>
  </si>
  <si>
    <t>TK twarzoczaszki bez wzmocnienia kontrastowego</t>
  </si>
  <si>
    <t>TK twarzoczaszki ze wzmocnieniem kontrastowym</t>
  </si>
  <si>
    <t>TK twarzoczaszki bez i ze wzmocnieniem kontrastowym</t>
  </si>
  <si>
    <t>TK głowy z twarzoczaszką bez wzmocnienia kontrastowego</t>
  </si>
  <si>
    <t>TK zatok bez wzmocnienia kontrastowego</t>
  </si>
  <si>
    <t>TK zatok ze wzmocnieniem kontrastowym</t>
  </si>
  <si>
    <t>TK zatok bez i ze wzmocnieniem kontrastowym</t>
  </si>
  <si>
    <t>TK szyi bez wzmocnienia kontrastowego</t>
  </si>
  <si>
    <t>TK szyi ze wzmocnieniem kontrastowym</t>
  </si>
  <si>
    <t>TK szyi bez i ze wzmocnieniem kontrastowym</t>
  </si>
  <si>
    <t>TK klatki piersiowej bez wzmocnienia kontrastowego</t>
  </si>
  <si>
    <t>TK klatki piersiowej ze wzmocnieniem kontrastowym</t>
  </si>
  <si>
    <t>TK klatki piersiowej bez i ze wzmocnieniem kontrastowym</t>
  </si>
  <si>
    <t>TK jamy brzusznej bez wzmocnienia kontrastowego</t>
  </si>
  <si>
    <t>TK jamy brzusznej ze wzmocnieniem kontrastowym</t>
  </si>
  <si>
    <t>TK jamy brzusznej bez i ze wzmocnieniem kontrastowym</t>
  </si>
  <si>
    <t>TK miednicy bez wzmocnienia kontrastowego</t>
  </si>
  <si>
    <t>TK miednicy ze wzmocnieniem kontrastowym</t>
  </si>
  <si>
    <t>TK miednicy bez i ze wzmocnieniem kontrastowym</t>
  </si>
  <si>
    <t>TK biodra bez wzmocnienia kontrastowego</t>
  </si>
  <si>
    <t>TK kręgosłupa /jeden odcinek/ bez wzmocnienia kontrastowego</t>
  </si>
  <si>
    <t>TK kręgosłupa /jeden odcinek/ bez i ze wzmocnieniem kontrastowym</t>
  </si>
  <si>
    <t>TK kości kończyn bez wzmocnienia kontrastowego</t>
  </si>
  <si>
    <t>TK kości kończyn bez i ze wzmocnieniem kontrastowym</t>
  </si>
  <si>
    <t>TK TRAUMA (w tym: TK głowy, TK szyi) bez wzmocnienia kontrastowego</t>
  </si>
  <si>
    <t>TK TRAUMA (w tym: TK klatki piersiowej, TK jamy brzusznej, TK miednicy) bez wzmocnienia kontrastowego</t>
  </si>
  <si>
    <t>TK TRAUMA (w tym: TK klatki piersiowej, TK jamy brzusznej, TK miednicy) bez i ze wzmocnieniem kontrastowym</t>
  </si>
  <si>
    <t>TK angiografia mózgu</t>
  </si>
  <si>
    <t>TK angiografia szyi</t>
  </si>
  <si>
    <t>TK angiografia klatki piersiowej</t>
  </si>
  <si>
    <t>TK angiografia jamy brzusznej</t>
  </si>
  <si>
    <t>TK angiografia kończyn</t>
  </si>
  <si>
    <t>TK angiografia innej okolicy anatomicznej</t>
  </si>
  <si>
    <t>TK: badanie innej okolicy anatomicznej bez wzmocnienia kontrastowego</t>
  </si>
  <si>
    <t>TK: badanie innej okolicy anatomicznej ze wzmocnieniem kontrastowym</t>
  </si>
  <si>
    <t>TK: badanie innej okolicy anatomicznej bez i ze wzmocnieniem kontrastowym</t>
  </si>
  <si>
    <t>MR badanie głowy bez wzmocnienia kontrastowego</t>
  </si>
  <si>
    <t>MR badanie głowy bez i ze wzmocnieniem kontrastowym</t>
  </si>
  <si>
    <t>MR badanie oczodołów bez wzmocnienia kontrastowego</t>
  </si>
  <si>
    <t>MR badanie  oczodołów bez i ze wzmocnieniem kontrastowym</t>
  </si>
  <si>
    <t>MR badanie przysadki bez i ze wzmocnieniem kontrastowym</t>
  </si>
  <si>
    <t>MR badanie kątów mostowo-móżdżkowych bez i ze wzmocnieniem kontrastowym</t>
  </si>
  <si>
    <t>MR badanie kątów mostowo-móżdżkowych bez wzmocnienia kontrastowego</t>
  </si>
  <si>
    <t>MR badanie szyi bez wzmocnienia kontrastowego</t>
  </si>
  <si>
    <t>MR badanie szyi bez i ze wzmocnieniem kontrastowym</t>
  </si>
  <si>
    <t>MR badanie stawu bez wzmocnienia kontrastowego</t>
  </si>
  <si>
    <t>MR badanie stawu bez i ze wzmocnieniem kontrastowym</t>
  </si>
  <si>
    <t>MR badanie kręgosłupa (w tym kanału kręgowego) na poziomie odcinka szyjnego bez wzmocnienia kontrastowego</t>
  </si>
  <si>
    <t>MR badanie kręgosłupa (w tym kanału kręgowego) na poziomie odcinka szyjnego bez i ze wzmocnieniem kontrastowym</t>
  </si>
  <si>
    <t>MR badanie kręgosłupa (w tym kanału kręgowego) na poziomie odcinka piersiowego bez wzmocnienia kontrastowego</t>
  </si>
  <si>
    <t>MR badanie kręgosłupa (w tym kanału kręgowego) na poziomie odcinka piersiowego bez i ze wzmocnieniem kontrastowym</t>
  </si>
  <si>
    <t>MR badanie kręgosłupa (w tym kanału kręgowego) na poziomie odcinka lędźwiowego bez wzmocnienia kontrastowego</t>
  </si>
  <si>
    <t>MR badanie kręgosłupa (w tym kanału kręgowego) na poziomie odcinka lędźwiowego bez i ze wzmocnieniem kontrastowym</t>
  </si>
  <si>
    <t>MR badanie innej, jednej okolicy anatomicznej bez wzmocnienia kontrastowego</t>
  </si>
  <si>
    <t>MR badanie innej, jednej okolicy anatomicznej bez i ze wzmocnieniem kontrastowym</t>
  </si>
  <si>
    <t>MR badanie kości długich bez wzmocnienia kontrastowego</t>
  </si>
  <si>
    <t>MR badanie kości długich bez i ze wzmocnieniem kontrastowym</t>
  </si>
  <si>
    <t>MR badanie jamy brzusznej bez wzmocnienia kontrastowego</t>
  </si>
  <si>
    <t>MR badanie jamy brzusznej bez i ze wzmocnieniem kontrastowym</t>
  </si>
  <si>
    <t>MR badanie miednicy małej  bez wzmocnienia kontrastowego</t>
  </si>
  <si>
    <t>MR badanie nadnercza bez wzmocnienia kontrastowego</t>
  </si>
  <si>
    <t>MR badanie nadnercza bez i ze wzmocnieniem kontrastowym</t>
  </si>
  <si>
    <t>Cholangiografia MR bez wzmocnienia kontrastowego</t>
  </si>
  <si>
    <t>Cholangiografia MR bez i ze wzmocnieniem kontrastowym</t>
  </si>
  <si>
    <t>Angiografia MR głowy bez wzmocnienia kontrastowego</t>
  </si>
  <si>
    <t>Angiografia MR głowy bez i ze wzmocnieniem kontrastowym</t>
  </si>
  <si>
    <t>MR badanie miednicy bez i ze wzmocnieniem kontrastowym</t>
  </si>
  <si>
    <r>
      <rPr>
        <b/>
        <sz val="11"/>
        <color theme="1"/>
        <rFont val="Calibri"/>
        <family val="2"/>
        <charset val="238"/>
        <scheme val="minor"/>
      </rPr>
      <t>Uwaga:</t>
    </r>
    <r>
      <rPr>
        <sz val="11"/>
        <color theme="1"/>
        <rFont val="Calibri"/>
        <family val="2"/>
        <charset val="238"/>
        <scheme val="minor"/>
      </rPr>
      <t xml:space="preserve"> Przyjmujący zamówienie udostępni lekarzowi „KSS” Sp. z o.o. Pracownię USG i sprzęt, w przypadku niemożności wykonania badania USG na sprzęcie będącego własnością "KSS" Sp. z o.o.</t>
    </r>
  </si>
  <si>
    <t>TK jamy brzusznej i miednicy bez kontrastu</t>
  </si>
  <si>
    <t>TK jamy brzusznej i miednicy bez kontrastu i z kontrastem</t>
  </si>
  <si>
    <t>TK TRAUMA (w tym: TK głowy, TK szyi) bez wzmocnienia kontrastowego i ze wzmocnieniem</t>
  </si>
  <si>
    <t xml:space="preserve">                         BADANIA REZONANSU MAGNETYCZNEGO</t>
  </si>
  <si>
    <t>Cena jednostkowa 
badania
(OBECNIE)</t>
  </si>
  <si>
    <t xml:space="preserve">Cena jednostkowa 
badania NFZ (03.2024)
</t>
  </si>
  <si>
    <t>Cena jednostkowa 
badania 
- TK Diagnostyka Philips
(OBECNIE)</t>
  </si>
  <si>
    <t>Cena jednostkowa 
badania 
- TK SOR
Siemens
(OBECNIE)</t>
  </si>
  <si>
    <t xml:space="preserve">Cena jednostkowa 
badania NFZ 
(03.2024)
</t>
  </si>
  <si>
    <t>Liczba  badań zrealizowanych 
Siemens + Philips (2023)</t>
  </si>
  <si>
    <t>PAKIET NR 1</t>
  </si>
  <si>
    <t>PAKIET NR 2</t>
  </si>
  <si>
    <t>RAZEM</t>
  </si>
  <si>
    <t>Cena jednostkowa 
badania do nowego konkursu
(od 2025)</t>
  </si>
  <si>
    <t>Estymacja
 wartości  badań 
(2025 - 2029)</t>
  </si>
  <si>
    <t>Wartość zrealizowanych badań na podstawie szacunkowej ilości</t>
  </si>
  <si>
    <t>Cena jednostkowa 
badania do nowego konkursu
(od 2025)
- TK Diagnostyka Philips</t>
  </si>
  <si>
    <t>Estymacja
 wartości  badań
- TK Diagnostyka Philips 
(2025 - 2029)</t>
  </si>
  <si>
    <t>Wartość zrealizowanych badań na podstawie szacunkowej ilości
- TK SOR Siemens</t>
  </si>
  <si>
    <t>Wartość zrealizowanych badań na podstawie szacunkowej ilości
- TK Diagnostyka Philips</t>
  </si>
  <si>
    <t>Cena jednostkowa 
badania do nowego konkursu
(od 2025) 
- TK SOR Siemens</t>
  </si>
  <si>
    <t>Estymacja
 wartości  badań 
- TK SOR Siemens
(2025 - 2029)</t>
  </si>
  <si>
    <t>SZACUNKOWA ANALIZA ILOŚCIOWO-WARTOŚCIOWA DLA USŁUGI DIAGNOSTYKI OBRAZOWEJ NA LATA 2025-2029</t>
  </si>
  <si>
    <t>Szacunkowa średnioroczna ilość badań na podstawie przyjętego do analizy okresu</t>
  </si>
  <si>
    <t>Wyliczenie średniorocznej liczby badań na 5 lat</t>
  </si>
  <si>
    <t>Szacunkowa liczba badań</t>
  </si>
  <si>
    <t>Cena jednostkowa 
badania</t>
  </si>
  <si>
    <t>Sprzęt</t>
  </si>
  <si>
    <t>Rentgenodiagnostyka</t>
  </si>
  <si>
    <t>Sprzęt firmy</t>
  </si>
  <si>
    <t>Sprzęt KSS</t>
  </si>
  <si>
    <t>Badania USG</t>
  </si>
  <si>
    <t>Grupa badań</t>
  </si>
  <si>
    <t>Tomografia komputerowa</t>
  </si>
  <si>
    <t>Badania rezonansu magnetycznego</t>
  </si>
  <si>
    <t>Wartość badań brutto
(2025 - 2029)</t>
  </si>
  <si>
    <t>Załącznik Nr 2 -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</si>
</sst>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</font>
    <font>
      <b/>
      <sz val="20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/>
    <xf numFmtId="2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3" fontId="0" fillId="4" borderId="1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center" wrapText="1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vertical="center" wrapText="1"/>
    </xf>
    <xf numFmtId="3" fontId="1" fillId="2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3" fontId="0" fillId="2" borderId="1" xfId="0" applyNumberFormat="1" applyFill="1" applyBorder="1" applyAlignment="1">
      <alignment horizontal="center" vertical="center" wrapText="1"/>
    </xf>
    <xf numFmtId="0" fontId="1" fillId="0" borderId="0" xfId="0" applyFont="1"/>
    <xf numFmtId="0" fontId="4" fillId="2" borderId="1" xfId="0" applyFont="1" applyFill="1" applyBorder="1"/>
    <xf numFmtId="0" fontId="4" fillId="2" borderId="1" xfId="0" applyFont="1" applyFill="1" applyBorder="1" applyAlignment="1">
      <alignment wrapText="1"/>
    </xf>
    <xf numFmtId="3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/>
    <xf numFmtId="3" fontId="1" fillId="3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/>
    </xf>
    <xf numFmtId="0" fontId="4" fillId="9" borderId="1" xfId="0" applyFont="1" applyFill="1" applyBorder="1" applyAlignment="1">
      <alignment horizontal="center" vertical="center" wrapText="1"/>
    </xf>
    <xf numFmtId="3" fontId="0" fillId="9" borderId="1" xfId="0" applyNumberFormat="1" applyFill="1" applyBorder="1" applyAlignment="1">
      <alignment horizontal="center" vertical="center"/>
    </xf>
    <xf numFmtId="3" fontId="1" fillId="9" borderId="1" xfId="0" applyNumberFormat="1" applyFont="1" applyFill="1" applyBorder="1" applyAlignment="1">
      <alignment horizontal="center" vertical="center"/>
    </xf>
    <xf numFmtId="3" fontId="1" fillId="9" borderId="2" xfId="0" applyNumberFormat="1" applyFont="1" applyFill="1" applyBorder="1" applyAlignment="1">
      <alignment horizontal="center" vertical="center"/>
    </xf>
    <xf numFmtId="2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9" fontId="9" fillId="0" borderId="0" xfId="0" applyNumberFormat="1" applyFont="1"/>
    <xf numFmtId="3" fontId="5" fillId="0" borderId="0" xfId="0" applyNumberFormat="1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3" fontId="10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1" fillId="0" borderId="0" xfId="0" applyFont="1" applyFill="1"/>
    <xf numFmtId="9" fontId="9" fillId="0" borderId="0" xfId="0" applyNumberFormat="1" applyFont="1" applyFill="1"/>
    <xf numFmtId="0" fontId="0" fillId="0" borderId="0" xfId="0" applyFill="1"/>
    <xf numFmtId="0" fontId="1" fillId="0" borderId="0" xfId="0" applyFont="1" applyFill="1" applyAlignment="1">
      <alignment horizontal="center"/>
    </xf>
    <xf numFmtId="3" fontId="0" fillId="0" borderId="1" xfId="0" applyNumberForma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4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2" fontId="6" fillId="0" borderId="0" xfId="0" applyNumberFormat="1" applyFont="1" applyFill="1" applyAlignment="1">
      <alignment horizontal="center"/>
    </xf>
    <xf numFmtId="164" fontId="6" fillId="0" borderId="0" xfId="0" applyNumberFormat="1" applyFont="1" applyFill="1" applyAlignment="1">
      <alignment horizontal="center"/>
    </xf>
    <xf numFmtId="3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3" fontId="0" fillId="0" borderId="1" xfId="0" applyNumberForma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wrapText="1"/>
    </xf>
    <xf numFmtId="3" fontId="0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vertical="top" wrapText="1"/>
    </xf>
    <xf numFmtId="3" fontId="0" fillId="0" borderId="7" xfId="0" applyNumberFormat="1" applyFill="1" applyBorder="1" applyAlignment="1">
      <alignment horizontal="center" vertical="center" wrapText="1"/>
    </xf>
    <xf numFmtId="3" fontId="0" fillId="0" borderId="7" xfId="0" applyNumberFormat="1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3" fontId="0" fillId="0" borderId="7" xfId="0" applyNumberForma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horizontal="center" vertical="center"/>
    </xf>
    <xf numFmtId="3" fontId="6" fillId="0" borderId="9" xfId="0" applyNumberFormat="1" applyFont="1" applyFill="1" applyBorder="1" applyAlignment="1">
      <alignment horizontal="center" vertical="center"/>
    </xf>
    <xf numFmtId="3" fontId="6" fillId="0" borderId="13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/>
    <xf numFmtId="0" fontId="12" fillId="0" borderId="15" xfId="0" applyFont="1" applyFill="1" applyBorder="1" applyAlignment="1"/>
    <xf numFmtId="0" fontId="6" fillId="0" borderId="13" xfId="0" applyFont="1" applyFill="1" applyBorder="1" applyAlignment="1"/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6" fillId="0" borderId="13" xfId="0" applyFont="1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Alignment="1">
      <alignment horizontal="right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3" fontId="0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wrapText="1"/>
    </xf>
    <xf numFmtId="0" fontId="7" fillId="6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9"/>
  <sheetViews>
    <sheetView view="pageBreakPreview" topLeftCell="A199" zoomScale="80" zoomScaleNormal="80" zoomScaleSheetLayoutView="80" workbookViewId="0">
      <selection activeCell="H92" sqref="H92"/>
    </sheetView>
  </sheetViews>
  <sheetFormatPr defaultRowHeight="15" x14ac:dyDescent="0.25"/>
  <cols>
    <col min="1" max="1" width="6.5703125" style="2" customWidth="1"/>
    <col min="2" max="2" width="29.85546875" customWidth="1"/>
    <col min="3" max="3" width="17.42578125" style="2" customWidth="1"/>
    <col min="4" max="5" width="18.42578125" style="2" customWidth="1"/>
    <col min="6" max="6" width="22.140625" style="2" customWidth="1"/>
    <col min="7" max="7" width="19.42578125" style="7" bestFit="1" customWidth="1"/>
    <col min="8" max="8" width="20.85546875" style="7" customWidth="1"/>
    <col min="9" max="9" width="19.42578125" customWidth="1"/>
    <col min="10" max="10" width="18.5703125" customWidth="1"/>
    <col min="11" max="11" width="20.140625" customWidth="1"/>
    <col min="12" max="12" width="18.28515625" customWidth="1"/>
    <col min="13" max="13" width="18.28515625" bestFit="1" customWidth="1"/>
    <col min="14" max="14" width="16.42578125" bestFit="1" customWidth="1"/>
    <col min="15" max="15" width="11.7109375" customWidth="1"/>
    <col min="16" max="16" width="18.28515625" hidden="1" customWidth="1"/>
    <col min="17" max="17" width="18.7109375" hidden="1" customWidth="1"/>
    <col min="18" max="18" width="14.5703125" bestFit="1" customWidth="1"/>
    <col min="19" max="19" width="22.5703125" customWidth="1"/>
  </cols>
  <sheetData>
    <row r="1" spans="1:12" ht="48" customHeight="1" x14ac:dyDescent="0.25">
      <c r="A1" s="122" t="s">
        <v>293</v>
      </c>
      <c r="B1" s="122"/>
      <c r="C1" s="122"/>
      <c r="D1" s="122"/>
      <c r="E1" s="122"/>
      <c r="F1" s="122"/>
      <c r="G1" s="122"/>
      <c r="H1" s="122"/>
    </row>
    <row r="2" spans="1:12" ht="71.25" customHeight="1" x14ac:dyDescent="0.25">
      <c r="A2" s="123" t="s">
        <v>281</v>
      </c>
      <c r="B2" s="123"/>
      <c r="C2" s="123"/>
      <c r="D2" s="123"/>
      <c r="E2" s="123"/>
      <c r="F2" s="123"/>
      <c r="G2" s="123"/>
      <c r="H2" s="123"/>
    </row>
    <row r="3" spans="1:12" ht="15.75" x14ac:dyDescent="0.25">
      <c r="B3" s="37" t="s">
        <v>1</v>
      </c>
      <c r="I3" s="33"/>
      <c r="J3" s="33"/>
      <c r="K3" s="49">
        <v>0.2</v>
      </c>
      <c r="L3" s="33"/>
    </row>
    <row r="4" spans="1:12" ht="138" customHeight="1" x14ac:dyDescent="0.25">
      <c r="A4" s="21" t="s">
        <v>0</v>
      </c>
      <c r="B4" s="22" t="s">
        <v>2</v>
      </c>
      <c r="C4" s="11" t="s">
        <v>275</v>
      </c>
      <c r="D4" s="43" t="s">
        <v>294</v>
      </c>
      <c r="E4" s="43" t="s">
        <v>295</v>
      </c>
      <c r="F4" s="11" t="s">
        <v>286</v>
      </c>
      <c r="G4" s="12" t="s">
        <v>284</v>
      </c>
      <c r="H4" s="12" t="s">
        <v>285</v>
      </c>
      <c r="I4" s="42"/>
      <c r="J4" s="42"/>
      <c r="K4" s="42"/>
      <c r="L4" s="42"/>
    </row>
    <row r="5" spans="1:12" x14ac:dyDescent="0.25">
      <c r="A5" s="23" t="s">
        <v>91</v>
      </c>
      <c r="B5" s="24" t="s">
        <v>3</v>
      </c>
      <c r="C5" s="17">
        <v>30</v>
      </c>
      <c r="D5" s="44">
        <v>4</v>
      </c>
      <c r="E5" s="44">
        <f>D5*5</f>
        <v>20</v>
      </c>
      <c r="F5" s="17">
        <f t="shared" ref="F5:F36" si="0">SUM(C5*E5)</f>
        <v>600</v>
      </c>
      <c r="G5" s="14">
        <f>ROUND(C5+(C5*$K$3),0)</f>
        <v>36</v>
      </c>
      <c r="H5" s="14">
        <f t="shared" ref="H5:H36" si="1">SUM(E5*G5)</f>
        <v>720</v>
      </c>
      <c r="I5" s="33"/>
      <c r="J5" s="33"/>
      <c r="K5" s="33"/>
      <c r="L5" s="33"/>
    </row>
    <row r="6" spans="1:12" x14ac:dyDescent="0.25">
      <c r="A6" s="23" t="s">
        <v>92</v>
      </c>
      <c r="B6" s="24" t="s">
        <v>4</v>
      </c>
      <c r="C6" s="17">
        <v>45</v>
      </c>
      <c r="D6" s="44">
        <v>61</v>
      </c>
      <c r="E6" s="44">
        <f t="shared" ref="E6:E69" si="2">D6*5</f>
        <v>305</v>
      </c>
      <c r="F6" s="17">
        <f t="shared" si="0"/>
        <v>13725</v>
      </c>
      <c r="G6" s="14">
        <f t="shared" ref="G6:G69" si="3">ROUND(C6+(C6*$K$3),0)</f>
        <v>54</v>
      </c>
      <c r="H6" s="14">
        <f t="shared" si="1"/>
        <v>16470</v>
      </c>
      <c r="I6" s="33"/>
      <c r="J6" s="33"/>
      <c r="K6" s="33"/>
      <c r="L6" s="33"/>
    </row>
    <row r="7" spans="1:12" x14ac:dyDescent="0.25">
      <c r="A7" s="23" t="s">
        <v>93</v>
      </c>
      <c r="B7" s="24" t="s">
        <v>5</v>
      </c>
      <c r="C7" s="17">
        <v>55</v>
      </c>
      <c r="D7" s="44">
        <v>0</v>
      </c>
      <c r="E7" s="44">
        <f t="shared" si="2"/>
        <v>0</v>
      </c>
      <c r="F7" s="17">
        <f t="shared" si="0"/>
        <v>0</v>
      </c>
      <c r="G7" s="14">
        <f t="shared" si="3"/>
        <v>66</v>
      </c>
      <c r="H7" s="14">
        <f t="shared" si="1"/>
        <v>0</v>
      </c>
      <c r="I7" s="33"/>
      <c r="J7" s="33"/>
      <c r="K7" s="33"/>
      <c r="L7" s="33"/>
    </row>
    <row r="8" spans="1:12" x14ac:dyDescent="0.25">
      <c r="A8" s="23" t="s">
        <v>94</v>
      </c>
      <c r="B8" s="24" t="s">
        <v>6</v>
      </c>
      <c r="C8" s="17">
        <v>30</v>
      </c>
      <c r="D8" s="44">
        <v>12</v>
      </c>
      <c r="E8" s="44">
        <f t="shared" si="2"/>
        <v>60</v>
      </c>
      <c r="F8" s="17">
        <f t="shared" si="0"/>
        <v>1800</v>
      </c>
      <c r="G8" s="14">
        <f t="shared" si="3"/>
        <v>36</v>
      </c>
      <c r="H8" s="14">
        <f t="shared" si="1"/>
        <v>2160</v>
      </c>
      <c r="I8" s="33"/>
      <c r="J8" s="33"/>
      <c r="K8" s="33"/>
      <c r="L8" s="33"/>
    </row>
    <row r="9" spans="1:12" x14ac:dyDescent="0.25">
      <c r="A9" s="23" t="s">
        <v>95</v>
      </c>
      <c r="B9" s="24" t="s">
        <v>7</v>
      </c>
      <c r="C9" s="17">
        <v>40</v>
      </c>
      <c r="D9" s="44">
        <v>4</v>
      </c>
      <c r="E9" s="44">
        <f t="shared" si="2"/>
        <v>20</v>
      </c>
      <c r="F9" s="17">
        <f t="shared" si="0"/>
        <v>800</v>
      </c>
      <c r="G9" s="14">
        <f t="shared" si="3"/>
        <v>48</v>
      </c>
      <c r="H9" s="14">
        <f t="shared" si="1"/>
        <v>960</v>
      </c>
      <c r="I9" s="33"/>
      <c r="J9" s="33"/>
      <c r="K9" s="33"/>
      <c r="L9" s="33"/>
    </row>
    <row r="10" spans="1:12" x14ac:dyDescent="0.25">
      <c r="A10" s="23" t="s">
        <v>96</v>
      </c>
      <c r="B10" s="24" t="s">
        <v>8</v>
      </c>
      <c r="C10" s="17">
        <v>30</v>
      </c>
      <c r="D10" s="44">
        <v>42</v>
      </c>
      <c r="E10" s="44">
        <f t="shared" si="2"/>
        <v>210</v>
      </c>
      <c r="F10" s="17">
        <f t="shared" si="0"/>
        <v>6300</v>
      </c>
      <c r="G10" s="14">
        <f t="shared" si="3"/>
        <v>36</v>
      </c>
      <c r="H10" s="14">
        <f t="shared" si="1"/>
        <v>7560</v>
      </c>
      <c r="I10" s="33"/>
      <c r="J10" s="33"/>
      <c r="K10" s="33"/>
      <c r="L10" s="33"/>
    </row>
    <row r="11" spans="1:12" x14ac:dyDescent="0.25">
      <c r="A11" s="23" t="s">
        <v>97</v>
      </c>
      <c r="B11" s="24" t="s">
        <v>9</v>
      </c>
      <c r="C11" s="17">
        <v>30</v>
      </c>
      <c r="D11" s="44">
        <v>2</v>
      </c>
      <c r="E11" s="44">
        <f t="shared" si="2"/>
        <v>10</v>
      </c>
      <c r="F11" s="17">
        <f t="shared" si="0"/>
        <v>300</v>
      </c>
      <c r="G11" s="14">
        <f t="shared" si="3"/>
        <v>36</v>
      </c>
      <c r="H11" s="14">
        <f t="shared" si="1"/>
        <v>360</v>
      </c>
      <c r="I11" s="33"/>
      <c r="J11" s="33"/>
      <c r="K11" s="33"/>
      <c r="L11" s="33"/>
    </row>
    <row r="12" spans="1:12" x14ac:dyDescent="0.25">
      <c r="A12" s="23" t="s">
        <v>98</v>
      </c>
      <c r="B12" s="24" t="s">
        <v>10</v>
      </c>
      <c r="C12" s="17">
        <v>30</v>
      </c>
      <c r="D12" s="44"/>
      <c r="E12" s="44">
        <f t="shared" si="2"/>
        <v>0</v>
      </c>
      <c r="F12" s="17">
        <f t="shared" si="0"/>
        <v>0</v>
      </c>
      <c r="G12" s="14">
        <f t="shared" si="3"/>
        <v>36</v>
      </c>
      <c r="H12" s="14">
        <f t="shared" si="1"/>
        <v>0</v>
      </c>
      <c r="I12" s="33"/>
      <c r="J12" s="33"/>
      <c r="K12" s="33"/>
      <c r="L12" s="33"/>
    </row>
    <row r="13" spans="1:12" x14ac:dyDescent="0.25">
      <c r="A13" s="23" t="s">
        <v>99</v>
      </c>
      <c r="B13" s="24" t="s">
        <v>11</v>
      </c>
      <c r="C13" s="17">
        <v>30</v>
      </c>
      <c r="D13" s="44">
        <v>1</v>
      </c>
      <c r="E13" s="44">
        <f t="shared" si="2"/>
        <v>5</v>
      </c>
      <c r="F13" s="17">
        <f t="shared" si="0"/>
        <v>150</v>
      </c>
      <c r="G13" s="14">
        <f t="shared" si="3"/>
        <v>36</v>
      </c>
      <c r="H13" s="14">
        <f t="shared" si="1"/>
        <v>180</v>
      </c>
      <c r="I13" s="33"/>
      <c r="J13" s="33"/>
      <c r="K13" s="33"/>
      <c r="L13" s="33"/>
    </row>
    <row r="14" spans="1:12" ht="30" x14ac:dyDescent="0.25">
      <c r="A14" s="23" t="s">
        <v>100</v>
      </c>
      <c r="B14" s="24" t="s">
        <v>12</v>
      </c>
      <c r="C14" s="17">
        <v>45</v>
      </c>
      <c r="D14" s="44">
        <v>0</v>
      </c>
      <c r="E14" s="44">
        <f t="shared" si="2"/>
        <v>0</v>
      </c>
      <c r="F14" s="17">
        <f t="shared" si="0"/>
        <v>0</v>
      </c>
      <c r="G14" s="14">
        <f t="shared" si="3"/>
        <v>54</v>
      </c>
      <c r="H14" s="14">
        <f t="shared" si="1"/>
        <v>0</v>
      </c>
      <c r="I14" s="33"/>
      <c r="J14" s="33"/>
      <c r="K14" s="33"/>
      <c r="L14" s="33"/>
    </row>
    <row r="15" spans="1:12" x14ac:dyDescent="0.25">
      <c r="A15" s="23" t="s">
        <v>101</v>
      </c>
      <c r="B15" s="24" t="s">
        <v>13</v>
      </c>
      <c r="C15" s="17">
        <v>30</v>
      </c>
      <c r="D15" s="44">
        <v>0</v>
      </c>
      <c r="E15" s="44">
        <f t="shared" si="2"/>
        <v>0</v>
      </c>
      <c r="F15" s="17">
        <f t="shared" si="0"/>
        <v>0</v>
      </c>
      <c r="G15" s="14">
        <f t="shared" si="3"/>
        <v>36</v>
      </c>
      <c r="H15" s="14">
        <f t="shared" si="1"/>
        <v>0</v>
      </c>
      <c r="I15" s="33"/>
      <c r="J15" s="33"/>
      <c r="K15" s="33"/>
      <c r="L15" s="33"/>
    </row>
    <row r="16" spans="1:12" ht="30" x14ac:dyDescent="0.25">
      <c r="A16" s="23" t="s">
        <v>102</v>
      </c>
      <c r="B16" s="24" t="s">
        <v>14</v>
      </c>
      <c r="C16" s="17">
        <v>45</v>
      </c>
      <c r="D16" s="44">
        <v>0</v>
      </c>
      <c r="E16" s="44">
        <f t="shared" si="2"/>
        <v>0</v>
      </c>
      <c r="F16" s="17">
        <f t="shared" si="0"/>
        <v>0</v>
      </c>
      <c r="G16" s="14">
        <f t="shared" si="3"/>
        <v>54</v>
      </c>
      <c r="H16" s="14">
        <f t="shared" si="1"/>
        <v>0</v>
      </c>
      <c r="I16" s="33"/>
      <c r="J16" s="33"/>
      <c r="K16" s="33"/>
      <c r="L16" s="33"/>
    </row>
    <row r="17" spans="1:12" x14ac:dyDescent="0.25">
      <c r="A17" s="23" t="s">
        <v>103</v>
      </c>
      <c r="B17" s="24" t="s">
        <v>15</v>
      </c>
      <c r="C17" s="17">
        <v>45</v>
      </c>
      <c r="D17" s="44">
        <v>0</v>
      </c>
      <c r="E17" s="44">
        <f t="shared" si="2"/>
        <v>0</v>
      </c>
      <c r="F17" s="17">
        <f t="shared" si="0"/>
        <v>0</v>
      </c>
      <c r="G17" s="14">
        <f t="shared" si="3"/>
        <v>54</v>
      </c>
      <c r="H17" s="14">
        <f t="shared" si="1"/>
        <v>0</v>
      </c>
      <c r="I17" s="33"/>
      <c r="J17" s="33"/>
      <c r="K17" s="33"/>
      <c r="L17" s="33"/>
    </row>
    <row r="18" spans="1:12" ht="30" x14ac:dyDescent="0.25">
      <c r="A18" s="23" t="s">
        <v>104</v>
      </c>
      <c r="B18" s="24" t="s">
        <v>16</v>
      </c>
      <c r="C18" s="17">
        <v>50</v>
      </c>
      <c r="D18" s="44">
        <v>0</v>
      </c>
      <c r="E18" s="44">
        <f t="shared" si="2"/>
        <v>0</v>
      </c>
      <c r="F18" s="17">
        <f t="shared" si="0"/>
        <v>0</v>
      </c>
      <c r="G18" s="14">
        <f t="shared" si="3"/>
        <v>60</v>
      </c>
      <c r="H18" s="14">
        <f t="shared" si="1"/>
        <v>0</v>
      </c>
      <c r="I18" s="33"/>
      <c r="J18" s="33"/>
      <c r="K18" s="33"/>
      <c r="L18" s="33"/>
    </row>
    <row r="19" spans="1:12" x14ac:dyDescent="0.25">
      <c r="A19" s="23" t="s">
        <v>105</v>
      </c>
      <c r="B19" s="24" t="s">
        <v>17</v>
      </c>
      <c r="C19" s="17">
        <v>15</v>
      </c>
      <c r="D19" s="44"/>
      <c r="E19" s="44">
        <f t="shared" si="2"/>
        <v>0</v>
      </c>
      <c r="F19" s="17">
        <f t="shared" si="0"/>
        <v>0</v>
      </c>
      <c r="G19" s="14">
        <f t="shared" si="3"/>
        <v>18</v>
      </c>
      <c r="H19" s="14">
        <f t="shared" si="1"/>
        <v>0</v>
      </c>
      <c r="I19" s="42"/>
      <c r="J19" s="42"/>
      <c r="K19" s="42"/>
      <c r="L19" s="42"/>
    </row>
    <row r="20" spans="1:12" x14ac:dyDescent="0.25">
      <c r="A20" s="23" t="s">
        <v>106</v>
      </c>
      <c r="B20" s="24" t="s">
        <v>18</v>
      </c>
      <c r="C20" s="17">
        <v>50</v>
      </c>
      <c r="D20" s="44">
        <v>5</v>
      </c>
      <c r="E20" s="44">
        <f t="shared" si="2"/>
        <v>25</v>
      </c>
      <c r="F20" s="17">
        <f t="shared" si="0"/>
        <v>1250</v>
      </c>
      <c r="G20" s="14">
        <f t="shared" si="3"/>
        <v>60</v>
      </c>
      <c r="H20" s="14">
        <f t="shared" si="1"/>
        <v>1500</v>
      </c>
      <c r="I20" s="42"/>
      <c r="J20" s="42"/>
      <c r="K20" s="42"/>
      <c r="L20" s="42"/>
    </row>
    <row r="21" spans="1:12" ht="30" x14ac:dyDescent="0.25">
      <c r="A21" s="23" t="s">
        <v>107</v>
      </c>
      <c r="B21" s="24" t="s">
        <v>19</v>
      </c>
      <c r="C21" s="17">
        <v>45</v>
      </c>
      <c r="D21" s="44">
        <v>86</v>
      </c>
      <c r="E21" s="44">
        <f t="shared" si="2"/>
        <v>430</v>
      </c>
      <c r="F21" s="17">
        <f t="shared" si="0"/>
        <v>19350</v>
      </c>
      <c r="G21" s="14">
        <f t="shared" si="3"/>
        <v>54</v>
      </c>
      <c r="H21" s="14">
        <f t="shared" si="1"/>
        <v>23220</v>
      </c>
      <c r="I21" s="33"/>
      <c r="J21" s="33"/>
      <c r="K21" s="33"/>
      <c r="L21" s="33"/>
    </row>
    <row r="22" spans="1:12" ht="30" x14ac:dyDescent="0.25">
      <c r="A22" s="23" t="s">
        <v>108</v>
      </c>
      <c r="B22" s="24" t="s">
        <v>20</v>
      </c>
      <c r="C22" s="17">
        <v>45</v>
      </c>
      <c r="D22" s="44">
        <v>60</v>
      </c>
      <c r="E22" s="44">
        <f t="shared" si="2"/>
        <v>300</v>
      </c>
      <c r="F22" s="17">
        <f t="shared" si="0"/>
        <v>13500</v>
      </c>
      <c r="G22" s="14">
        <f t="shared" si="3"/>
        <v>54</v>
      </c>
      <c r="H22" s="14">
        <f t="shared" si="1"/>
        <v>16200</v>
      </c>
      <c r="I22" s="33"/>
      <c r="J22" s="33"/>
      <c r="K22" s="33"/>
      <c r="L22" s="33"/>
    </row>
    <row r="23" spans="1:12" ht="30" x14ac:dyDescent="0.25">
      <c r="A23" s="23" t="s">
        <v>109</v>
      </c>
      <c r="B23" s="24" t="s">
        <v>21</v>
      </c>
      <c r="C23" s="17">
        <v>45</v>
      </c>
      <c r="D23" s="44">
        <v>281</v>
      </c>
      <c r="E23" s="44">
        <f t="shared" si="2"/>
        <v>1405</v>
      </c>
      <c r="F23" s="17">
        <f t="shared" si="0"/>
        <v>63225</v>
      </c>
      <c r="G23" s="14">
        <f t="shared" si="3"/>
        <v>54</v>
      </c>
      <c r="H23" s="14">
        <f t="shared" si="1"/>
        <v>75870</v>
      </c>
      <c r="I23" s="33"/>
      <c r="J23" s="33"/>
      <c r="K23" s="33"/>
      <c r="L23" s="33"/>
    </row>
    <row r="24" spans="1:12" ht="30" x14ac:dyDescent="0.25">
      <c r="A24" s="23" t="s">
        <v>110</v>
      </c>
      <c r="B24" s="24" t="s">
        <v>22</v>
      </c>
      <c r="C24" s="17">
        <v>45</v>
      </c>
      <c r="D24" s="44">
        <v>6</v>
      </c>
      <c r="E24" s="44">
        <f t="shared" si="2"/>
        <v>30</v>
      </c>
      <c r="F24" s="17">
        <f t="shared" si="0"/>
        <v>1350</v>
      </c>
      <c r="G24" s="14">
        <f t="shared" si="3"/>
        <v>54</v>
      </c>
      <c r="H24" s="14">
        <f t="shared" si="1"/>
        <v>1620</v>
      </c>
      <c r="I24" s="33"/>
      <c r="J24" s="33"/>
      <c r="K24" s="33"/>
      <c r="L24" s="33"/>
    </row>
    <row r="25" spans="1:12" ht="30" x14ac:dyDescent="0.25">
      <c r="A25" s="23" t="s">
        <v>111</v>
      </c>
      <c r="B25" s="24" t="s">
        <v>23</v>
      </c>
      <c r="C25" s="17">
        <v>100</v>
      </c>
      <c r="D25" s="44">
        <v>6</v>
      </c>
      <c r="E25" s="44">
        <f t="shared" si="2"/>
        <v>30</v>
      </c>
      <c r="F25" s="17">
        <f t="shared" si="0"/>
        <v>3000</v>
      </c>
      <c r="G25" s="14">
        <f t="shared" si="3"/>
        <v>120</v>
      </c>
      <c r="H25" s="14">
        <f t="shared" si="1"/>
        <v>3600</v>
      </c>
      <c r="I25" s="33"/>
      <c r="J25" s="33"/>
      <c r="K25" s="33"/>
      <c r="L25" s="33"/>
    </row>
    <row r="26" spans="1:12" ht="30" x14ac:dyDescent="0.25">
      <c r="A26" s="23" t="s">
        <v>112</v>
      </c>
      <c r="B26" s="24" t="s">
        <v>24</v>
      </c>
      <c r="C26" s="17">
        <v>50</v>
      </c>
      <c r="D26" s="44">
        <v>1</v>
      </c>
      <c r="E26" s="44">
        <f t="shared" si="2"/>
        <v>5</v>
      </c>
      <c r="F26" s="17">
        <f t="shared" si="0"/>
        <v>250</v>
      </c>
      <c r="G26" s="14">
        <f t="shared" si="3"/>
        <v>60</v>
      </c>
      <c r="H26" s="14">
        <f t="shared" si="1"/>
        <v>300</v>
      </c>
      <c r="I26" s="33"/>
      <c r="J26" s="33"/>
      <c r="K26" s="33"/>
      <c r="L26" s="33"/>
    </row>
    <row r="27" spans="1:12" ht="27.75" customHeight="1" x14ac:dyDescent="0.25">
      <c r="A27" s="23" t="s">
        <v>113</v>
      </c>
      <c r="B27" s="24" t="s">
        <v>25</v>
      </c>
      <c r="C27" s="17">
        <v>45</v>
      </c>
      <c r="D27" s="44">
        <v>6</v>
      </c>
      <c r="E27" s="44">
        <f t="shared" si="2"/>
        <v>30</v>
      </c>
      <c r="F27" s="17">
        <f t="shared" si="0"/>
        <v>1350</v>
      </c>
      <c r="G27" s="14">
        <f t="shared" si="3"/>
        <v>54</v>
      </c>
      <c r="H27" s="14">
        <f t="shared" si="1"/>
        <v>1620</v>
      </c>
      <c r="I27" s="33"/>
      <c r="J27" s="33"/>
      <c r="K27" s="33"/>
      <c r="L27" s="33"/>
    </row>
    <row r="28" spans="1:12" x14ac:dyDescent="0.25">
      <c r="A28" s="23" t="s">
        <v>114</v>
      </c>
      <c r="B28" s="24" t="s">
        <v>26</v>
      </c>
      <c r="C28" s="17">
        <v>30</v>
      </c>
      <c r="D28" s="44">
        <v>27</v>
      </c>
      <c r="E28" s="44">
        <f t="shared" si="2"/>
        <v>135</v>
      </c>
      <c r="F28" s="17">
        <f t="shared" si="0"/>
        <v>4050</v>
      </c>
      <c r="G28" s="14">
        <f t="shared" si="3"/>
        <v>36</v>
      </c>
      <c r="H28" s="14">
        <f t="shared" si="1"/>
        <v>4860</v>
      </c>
      <c r="I28" s="33"/>
      <c r="J28" s="33"/>
      <c r="K28" s="33"/>
      <c r="L28" s="33"/>
    </row>
    <row r="29" spans="1:12" x14ac:dyDescent="0.25">
      <c r="A29" s="23" t="s">
        <v>115</v>
      </c>
      <c r="B29" s="24" t="s">
        <v>27</v>
      </c>
      <c r="C29" s="17">
        <v>30</v>
      </c>
      <c r="D29" s="44">
        <v>12</v>
      </c>
      <c r="E29" s="44">
        <f t="shared" si="2"/>
        <v>60</v>
      </c>
      <c r="F29" s="17">
        <f t="shared" si="0"/>
        <v>1800</v>
      </c>
      <c r="G29" s="14">
        <f t="shared" si="3"/>
        <v>36</v>
      </c>
      <c r="H29" s="14">
        <f t="shared" si="1"/>
        <v>2160</v>
      </c>
      <c r="I29" s="33"/>
      <c r="J29" s="33"/>
      <c r="K29" s="33"/>
      <c r="L29" s="33"/>
    </row>
    <row r="30" spans="1:12" x14ac:dyDescent="0.25">
      <c r="A30" s="23" t="s">
        <v>116</v>
      </c>
      <c r="B30" s="24" t="s">
        <v>28</v>
      </c>
      <c r="C30" s="17">
        <v>30</v>
      </c>
      <c r="D30" s="44">
        <v>4301</v>
      </c>
      <c r="E30" s="44">
        <f t="shared" si="2"/>
        <v>21505</v>
      </c>
      <c r="F30" s="17">
        <f t="shared" si="0"/>
        <v>645150</v>
      </c>
      <c r="G30" s="14">
        <f t="shared" si="3"/>
        <v>36</v>
      </c>
      <c r="H30" s="14">
        <f t="shared" si="1"/>
        <v>774180</v>
      </c>
      <c r="I30" s="33"/>
      <c r="J30" s="33"/>
      <c r="K30" s="33"/>
      <c r="L30" s="33"/>
    </row>
    <row r="31" spans="1:12" ht="26.25" customHeight="1" x14ac:dyDescent="0.25">
      <c r="A31" s="23" t="s">
        <v>117</v>
      </c>
      <c r="B31" s="24" t="s">
        <v>29</v>
      </c>
      <c r="C31" s="17">
        <v>45</v>
      </c>
      <c r="D31" s="44">
        <v>309</v>
      </c>
      <c r="E31" s="44">
        <f t="shared" si="2"/>
        <v>1545</v>
      </c>
      <c r="F31" s="17">
        <f t="shared" si="0"/>
        <v>69525</v>
      </c>
      <c r="G31" s="14">
        <f t="shared" si="3"/>
        <v>54</v>
      </c>
      <c r="H31" s="14">
        <f t="shared" si="1"/>
        <v>83430</v>
      </c>
      <c r="I31" s="33"/>
      <c r="J31" s="33"/>
      <c r="K31" s="33"/>
      <c r="L31" s="33"/>
    </row>
    <row r="32" spans="1:12" ht="30" x14ac:dyDescent="0.25">
      <c r="A32" s="23" t="s">
        <v>118</v>
      </c>
      <c r="B32" s="24" t="s">
        <v>30</v>
      </c>
      <c r="C32" s="17">
        <v>60</v>
      </c>
      <c r="D32" s="44">
        <v>1</v>
      </c>
      <c r="E32" s="44">
        <f t="shared" si="2"/>
        <v>5</v>
      </c>
      <c r="F32" s="17">
        <f t="shared" si="0"/>
        <v>300</v>
      </c>
      <c r="G32" s="14">
        <f t="shared" si="3"/>
        <v>72</v>
      </c>
      <c r="H32" s="14">
        <f t="shared" si="1"/>
        <v>360</v>
      </c>
      <c r="I32" s="33"/>
      <c r="J32" s="33"/>
      <c r="K32" s="33"/>
      <c r="L32" s="33"/>
    </row>
    <row r="33" spans="1:12" x14ac:dyDescent="0.25">
      <c r="A33" s="23" t="s">
        <v>119</v>
      </c>
      <c r="B33" s="24" t="s">
        <v>31</v>
      </c>
      <c r="C33" s="17">
        <v>35</v>
      </c>
      <c r="D33" s="44">
        <v>11</v>
      </c>
      <c r="E33" s="44">
        <f t="shared" si="2"/>
        <v>55</v>
      </c>
      <c r="F33" s="17">
        <f t="shared" si="0"/>
        <v>1925</v>
      </c>
      <c r="G33" s="14">
        <f t="shared" si="3"/>
        <v>42</v>
      </c>
      <c r="H33" s="14">
        <f t="shared" si="1"/>
        <v>2310</v>
      </c>
      <c r="I33" s="33"/>
      <c r="J33" s="33"/>
      <c r="K33" s="33"/>
      <c r="L33" s="33"/>
    </row>
    <row r="34" spans="1:12" x14ac:dyDescent="0.25">
      <c r="A34" s="23" t="s">
        <v>120</v>
      </c>
      <c r="B34" s="24" t="s">
        <v>32</v>
      </c>
      <c r="C34" s="17">
        <v>35</v>
      </c>
      <c r="D34" s="44">
        <v>223</v>
      </c>
      <c r="E34" s="44">
        <f t="shared" si="2"/>
        <v>1115</v>
      </c>
      <c r="F34" s="17">
        <f t="shared" si="0"/>
        <v>39025</v>
      </c>
      <c r="G34" s="14">
        <f t="shared" si="3"/>
        <v>42</v>
      </c>
      <c r="H34" s="14">
        <f t="shared" si="1"/>
        <v>46830</v>
      </c>
      <c r="I34" s="33"/>
      <c r="J34" s="33"/>
      <c r="K34" s="33"/>
      <c r="L34" s="33"/>
    </row>
    <row r="35" spans="1:12" x14ac:dyDescent="0.25">
      <c r="A35" s="23" t="s">
        <v>121</v>
      </c>
      <c r="B35" s="24" t="s">
        <v>33</v>
      </c>
      <c r="C35" s="17">
        <v>40</v>
      </c>
      <c r="D35" s="44">
        <v>55</v>
      </c>
      <c r="E35" s="44">
        <f t="shared" si="2"/>
        <v>275</v>
      </c>
      <c r="F35" s="17">
        <f t="shared" si="0"/>
        <v>11000</v>
      </c>
      <c r="G35" s="14">
        <f t="shared" si="3"/>
        <v>48</v>
      </c>
      <c r="H35" s="14">
        <f t="shared" si="1"/>
        <v>13200</v>
      </c>
      <c r="I35" s="33"/>
      <c r="J35" s="33"/>
      <c r="K35" s="33"/>
      <c r="L35" s="33"/>
    </row>
    <row r="36" spans="1:12" x14ac:dyDescent="0.25">
      <c r="A36" s="23" t="s">
        <v>122</v>
      </c>
      <c r="B36" s="24" t="s">
        <v>34</v>
      </c>
      <c r="C36" s="17">
        <v>30</v>
      </c>
      <c r="D36" s="44">
        <v>143</v>
      </c>
      <c r="E36" s="44">
        <f t="shared" si="2"/>
        <v>715</v>
      </c>
      <c r="F36" s="17">
        <f t="shared" si="0"/>
        <v>21450</v>
      </c>
      <c r="G36" s="14">
        <f t="shared" si="3"/>
        <v>36</v>
      </c>
      <c r="H36" s="14">
        <f t="shared" si="1"/>
        <v>25740</v>
      </c>
      <c r="I36" s="33"/>
      <c r="J36" s="33"/>
      <c r="K36" s="33"/>
      <c r="L36" s="33"/>
    </row>
    <row r="37" spans="1:12" x14ac:dyDescent="0.25">
      <c r="A37" s="23" t="s">
        <v>123</v>
      </c>
      <c r="B37" s="24" t="s">
        <v>35</v>
      </c>
      <c r="C37" s="17">
        <v>30</v>
      </c>
      <c r="D37" s="44">
        <v>1</v>
      </c>
      <c r="E37" s="44">
        <f t="shared" si="2"/>
        <v>5</v>
      </c>
      <c r="F37" s="17">
        <f t="shared" ref="F37:F68" si="4">SUM(C37*E37)</f>
        <v>150</v>
      </c>
      <c r="G37" s="14">
        <f t="shared" si="3"/>
        <v>36</v>
      </c>
      <c r="H37" s="14">
        <f t="shared" ref="H37:H68" si="5">SUM(E37*G37)</f>
        <v>180</v>
      </c>
      <c r="I37" s="33"/>
      <c r="J37" s="33"/>
      <c r="K37" s="33"/>
      <c r="L37" s="33"/>
    </row>
    <row r="38" spans="1:12" x14ac:dyDescent="0.25">
      <c r="A38" s="23" t="s">
        <v>124</v>
      </c>
      <c r="B38" s="24" t="s">
        <v>36</v>
      </c>
      <c r="C38" s="17">
        <v>40</v>
      </c>
      <c r="D38" s="44">
        <v>11</v>
      </c>
      <c r="E38" s="44">
        <f t="shared" si="2"/>
        <v>55</v>
      </c>
      <c r="F38" s="17">
        <f t="shared" si="4"/>
        <v>2200</v>
      </c>
      <c r="G38" s="14">
        <f t="shared" si="3"/>
        <v>48</v>
      </c>
      <c r="H38" s="14">
        <f t="shared" si="5"/>
        <v>2640</v>
      </c>
      <c r="I38" s="33"/>
      <c r="J38" s="33"/>
      <c r="K38" s="33"/>
      <c r="L38" s="33"/>
    </row>
    <row r="39" spans="1:12" x14ac:dyDescent="0.25">
      <c r="A39" s="23" t="s">
        <v>125</v>
      </c>
      <c r="B39" s="24" t="s">
        <v>37</v>
      </c>
      <c r="C39" s="17">
        <v>30</v>
      </c>
      <c r="D39" s="44">
        <v>184</v>
      </c>
      <c r="E39" s="44">
        <f t="shared" si="2"/>
        <v>920</v>
      </c>
      <c r="F39" s="17">
        <f t="shared" si="4"/>
        <v>27600</v>
      </c>
      <c r="G39" s="14">
        <f t="shared" si="3"/>
        <v>36</v>
      </c>
      <c r="H39" s="14">
        <f t="shared" si="5"/>
        <v>33120</v>
      </c>
      <c r="I39" s="33"/>
      <c r="J39" s="33"/>
      <c r="K39" s="33"/>
      <c r="L39" s="33"/>
    </row>
    <row r="40" spans="1:12" x14ac:dyDescent="0.25">
      <c r="A40" s="23" t="s">
        <v>126</v>
      </c>
      <c r="B40" s="24" t="s">
        <v>38</v>
      </c>
      <c r="C40" s="17">
        <v>40</v>
      </c>
      <c r="D40" s="44">
        <v>1083</v>
      </c>
      <c r="E40" s="44">
        <f t="shared" si="2"/>
        <v>5415</v>
      </c>
      <c r="F40" s="17">
        <f t="shared" si="4"/>
        <v>216600</v>
      </c>
      <c r="G40" s="14">
        <f t="shared" si="3"/>
        <v>48</v>
      </c>
      <c r="H40" s="14">
        <f t="shared" si="5"/>
        <v>259920</v>
      </c>
      <c r="I40" s="33"/>
      <c r="J40" s="33"/>
      <c r="K40" s="33"/>
      <c r="L40" s="33"/>
    </row>
    <row r="41" spans="1:12" ht="30" x14ac:dyDescent="0.25">
      <c r="A41" s="23" t="s">
        <v>127</v>
      </c>
      <c r="B41" s="24" t="s">
        <v>39</v>
      </c>
      <c r="C41" s="17">
        <v>45</v>
      </c>
      <c r="D41" s="44">
        <v>19</v>
      </c>
      <c r="E41" s="44">
        <f t="shared" si="2"/>
        <v>95</v>
      </c>
      <c r="F41" s="17">
        <f t="shared" si="4"/>
        <v>4275</v>
      </c>
      <c r="G41" s="14">
        <f t="shared" si="3"/>
        <v>54</v>
      </c>
      <c r="H41" s="14">
        <f t="shared" si="5"/>
        <v>5130</v>
      </c>
      <c r="I41" s="33"/>
      <c r="J41" s="33"/>
      <c r="K41" s="33"/>
      <c r="L41" s="33"/>
    </row>
    <row r="42" spans="1:12" ht="30" x14ac:dyDescent="0.25">
      <c r="A42" s="23" t="s">
        <v>128</v>
      </c>
      <c r="B42" s="24" t="s">
        <v>40</v>
      </c>
      <c r="C42" s="17">
        <v>80</v>
      </c>
      <c r="D42" s="44">
        <v>19</v>
      </c>
      <c r="E42" s="44">
        <f t="shared" si="2"/>
        <v>95</v>
      </c>
      <c r="F42" s="17">
        <f t="shared" si="4"/>
        <v>7600</v>
      </c>
      <c r="G42" s="14">
        <f t="shared" si="3"/>
        <v>96</v>
      </c>
      <c r="H42" s="14">
        <f t="shared" si="5"/>
        <v>9120</v>
      </c>
      <c r="I42" s="33"/>
      <c r="J42" s="33"/>
      <c r="K42" s="33"/>
      <c r="L42" s="33"/>
    </row>
    <row r="43" spans="1:12" x14ac:dyDescent="0.25">
      <c r="A43" s="23" t="s">
        <v>129</v>
      </c>
      <c r="B43" s="24" t="s">
        <v>41</v>
      </c>
      <c r="C43" s="17">
        <v>37</v>
      </c>
      <c r="D43" s="44">
        <v>639</v>
      </c>
      <c r="E43" s="44">
        <f t="shared" si="2"/>
        <v>3195</v>
      </c>
      <c r="F43" s="17">
        <f t="shared" si="4"/>
        <v>118215</v>
      </c>
      <c r="G43" s="14">
        <f t="shared" si="3"/>
        <v>44</v>
      </c>
      <c r="H43" s="14">
        <f t="shared" si="5"/>
        <v>140580</v>
      </c>
      <c r="I43" s="33"/>
      <c r="J43" s="33"/>
      <c r="K43" s="33"/>
      <c r="L43" s="33"/>
    </row>
    <row r="44" spans="1:12" ht="30" x14ac:dyDescent="0.25">
      <c r="A44" s="23" t="s">
        <v>130</v>
      </c>
      <c r="B44" s="24" t="s">
        <v>42</v>
      </c>
      <c r="C44" s="17">
        <v>30</v>
      </c>
      <c r="D44" s="44">
        <v>8</v>
      </c>
      <c r="E44" s="44">
        <f t="shared" si="2"/>
        <v>40</v>
      </c>
      <c r="F44" s="17">
        <f t="shared" si="4"/>
        <v>1200</v>
      </c>
      <c r="G44" s="14">
        <f t="shared" si="3"/>
        <v>36</v>
      </c>
      <c r="H44" s="14">
        <f t="shared" si="5"/>
        <v>1440</v>
      </c>
      <c r="I44" s="33"/>
      <c r="J44" s="33"/>
      <c r="K44" s="33"/>
      <c r="L44" s="33"/>
    </row>
    <row r="45" spans="1:12" ht="30" x14ac:dyDescent="0.25">
      <c r="A45" s="23" t="s">
        <v>131</v>
      </c>
      <c r="B45" s="24" t="s">
        <v>43</v>
      </c>
      <c r="C45" s="17">
        <v>30</v>
      </c>
      <c r="D45" s="44">
        <v>531</v>
      </c>
      <c r="E45" s="44">
        <f t="shared" si="2"/>
        <v>2655</v>
      </c>
      <c r="F45" s="17">
        <f t="shared" si="4"/>
        <v>79650</v>
      </c>
      <c r="G45" s="14">
        <f t="shared" si="3"/>
        <v>36</v>
      </c>
      <c r="H45" s="14">
        <f t="shared" si="5"/>
        <v>95580</v>
      </c>
      <c r="I45" s="33"/>
      <c r="J45" s="33"/>
      <c r="K45" s="33"/>
      <c r="L45" s="33"/>
    </row>
    <row r="46" spans="1:12" ht="30" x14ac:dyDescent="0.25">
      <c r="A46" s="23" t="s">
        <v>132</v>
      </c>
      <c r="B46" s="24" t="s">
        <v>44</v>
      </c>
      <c r="C46" s="17">
        <v>45</v>
      </c>
      <c r="D46" s="44">
        <v>246</v>
      </c>
      <c r="E46" s="44">
        <f t="shared" si="2"/>
        <v>1230</v>
      </c>
      <c r="F46" s="17">
        <f t="shared" si="4"/>
        <v>55350</v>
      </c>
      <c r="G46" s="14">
        <f t="shared" si="3"/>
        <v>54</v>
      </c>
      <c r="H46" s="14">
        <f t="shared" si="5"/>
        <v>66420</v>
      </c>
      <c r="I46" s="33"/>
      <c r="J46" s="33"/>
      <c r="K46" s="33"/>
      <c r="L46" s="33"/>
    </row>
    <row r="47" spans="1:12" ht="30" x14ac:dyDescent="0.25">
      <c r="A47" s="23" t="s">
        <v>133</v>
      </c>
      <c r="B47" s="24" t="s">
        <v>45</v>
      </c>
      <c r="C47" s="17">
        <v>40</v>
      </c>
      <c r="D47" s="44">
        <v>451</v>
      </c>
      <c r="E47" s="44">
        <f t="shared" si="2"/>
        <v>2255</v>
      </c>
      <c r="F47" s="17">
        <f t="shared" si="4"/>
        <v>90200</v>
      </c>
      <c r="G47" s="14">
        <f t="shared" si="3"/>
        <v>48</v>
      </c>
      <c r="H47" s="14">
        <f t="shared" si="5"/>
        <v>108240</v>
      </c>
      <c r="I47" s="33"/>
      <c r="J47" s="33"/>
      <c r="K47" s="33"/>
      <c r="L47" s="33"/>
    </row>
    <row r="48" spans="1:12" ht="30" x14ac:dyDescent="0.25">
      <c r="A48" s="23" t="s">
        <v>134</v>
      </c>
      <c r="B48" s="24" t="s">
        <v>46</v>
      </c>
      <c r="C48" s="17">
        <v>60</v>
      </c>
      <c r="D48" s="44">
        <v>27</v>
      </c>
      <c r="E48" s="44">
        <f t="shared" si="2"/>
        <v>135</v>
      </c>
      <c r="F48" s="17">
        <f t="shared" si="4"/>
        <v>8100</v>
      </c>
      <c r="G48" s="14">
        <f t="shared" si="3"/>
        <v>72</v>
      </c>
      <c r="H48" s="14">
        <f t="shared" si="5"/>
        <v>9720</v>
      </c>
      <c r="I48" s="33"/>
      <c r="J48" s="33"/>
      <c r="K48" s="33"/>
      <c r="L48" s="33"/>
    </row>
    <row r="49" spans="1:12" x14ac:dyDescent="0.25">
      <c r="A49" s="23" t="s">
        <v>135</v>
      </c>
      <c r="B49" s="24" t="s">
        <v>47</v>
      </c>
      <c r="C49" s="17">
        <v>35</v>
      </c>
      <c r="D49" s="44">
        <v>27</v>
      </c>
      <c r="E49" s="44">
        <f t="shared" si="2"/>
        <v>135</v>
      </c>
      <c r="F49" s="17">
        <f t="shared" si="4"/>
        <v>4725</v>
      </c>
      <c r="G49" s="14">
        <f t="shared" si="3"/>
        <v>42</v>
      </c>
      <c r="H49" s="14">
        <f t="shared" si="5"/>
        <v>5670</v>
      </c>
      <c r="I49" s="33"/>
      <c r="J49" s="33"/>
      <c r="K49" s="33"/>
      <c r="L49" s="33"/>
    </row>
    <row r="50" spans="1:12" x14ac:dyDescent="0.25">
      <c r="A50" s="23" t="s">
        <v>136</v>
      </c>
      <c r="B50" s="24" t="s">
        <v>48</v>
      </c>
      <c r="C50" s="17">
        <v>45</v>
      </c>
      <c r="D50" s="44">
        <v>202</v>
      </c>
      <c r="E50" s="44">
        <f t="shared" si="2"/>
        <v>1010</v>
      </c>
      <c r="F50" s="17">
        <f t="shared" si="4"/>
        <v>45450</v>
      </c>
      <c r="G50" s="14">
        <f t="shared" si="3"/>
        <v>54</v>
      </c>
      <c r="H50" s="14">
        <f t="shared" si="5"/>
        <v>54540</v>
      </c>
      <c r="I50" s="33"/>
      <c r="J50" s="33"/>
      <c r="K50" s="33"/>
      <c r="L50" s="33"/>
    </row>
    <row r="51" spans="1:12" ht="30" x14ac:dyDescent="0.25">
      <c r="A51" s="23" t="s">
        <v>137</v>
      </c>
      <c r="B51" s="24" t="s">
        <v>49</v>
      </c>
      <c r="C51" s="17">
        <v>35</v>
      </c>
      <c r="D51" s="44">
        <v>17</v>
      </c>
      <c r="E51" s="44">
        <f t="shared" si="2"/>
        <v>85</v>
      </c>
      <c r="F51" s="17">
        <f t="shared" si="4"/>
        <v>2975</v>
      </c>
      <c r="G51" s="14">
        <f t="shared" si="3"/>
        <v>42</v>
      </c>
      <c r="H51" s="14">
        <f t="shared" si="5"/>
        <v>3570</v>
      </c>
      <c r="I51" s="33"/>
      <c r="J51" s="33"/>
      <c r="K51" s="33"/>
      <c r="L51" s="33"/>
    </row>
    <row r="52" spans="1:12" ht="30" x14ac:dyDescent="0.25">
      <c r="A52" s="23" t="s">
        <v>138</v>
      </c>
      <c r="B52" s="24" t="s">
        <v>50</v>
      </c>
      <c r="C52" s="17">
        <v>45</v>
      </c>
      <c r="D52" s="44">
        <v>1598</v>
      </c>
      <c r="E52" s="44">
        <f t="shared" si="2"/>
        <v>7990</v>
      </c>
      <c r="F52" s="17">
        <f t="shared" si="4"/>
        <v>359550</v>
      </c>
      <c r="G52" s="14">
        <f t="shared" si="3"/>
        <v>54</v>
      </c>
      <c r="H52" s="14">
        <f t="shared" si="5"/>
        <v>431460</v>
      </c>
      <c r="I52" s="33"/>
      <c r="J52" s="33"/>
      <c r="K52" s="33"/>
      <c r="L52" s="33"/>
    </row>
    <row r="53" spans="1:12" ht="30" x14ac:dyDescent="0.25">
      <c r="A53" s="23" t="s">
        <v>139</v>
      </c>
      <c r="B53" s="24" t="s">
        <v>51</v>
      </c>
      <c r="C53" s="17">
        <v>40</v>
      </c>
      <c r="D53" s="44">
        <v>11</v>
      </c>
      <c r="E53" s="44">
        <f t="shared" si="2"/>
        <v>55</v>
      </c>
      <c r="F53" s="17">
        <f t="shared" si="4"/>
        <v>2200</v>
      </c>
      <c r="G53" s="14">
        <f t="shared" si="3"/>
        <v>48</v>
      </c>
      <c r="H53" s="14">
        <f t="shared" si="5"/>
        <v>2640</v>
      </c>
      <c r="I53" s="33"/>
      <c r="J53" s="33"/>
      <c r="K53" s="33"/>
      <c r="L53" s="33"/>
    </row>
    <row r="54" spans="1:12" ht="30" x14ac:dyDescent="0.25">
      <c r="A54" s="23" t="s">
        <v>140</v>
      </c>
      <c r="B54" s="24" t="s">
        <v>52</v>
      </c>
      <c r="C54" s="17">
        <v>60</v>
      </c>
      <c r="D54" s="44">
        <v>295</v>
      </c>
      <c r="E54" s="44">
        <f t="shared" si="2"/>
        <v>1475</v>
      </c>
      <c r="F54" s="17">
        <f t="shared" si="4"/>
        <v>88500</v>
      </c>
      <c r="G54" s="14">
        <f t="shared" si="3"/>
        <v>72</v>
      </c>
      <c r="H54" s="14">
        <f t="shared" si="5"/>
        <v>106200</v>
      </c>
      <c r="I54" s="33"/>
      <c r="J54" s="33"/>
      <c r="K54" s="33"/>
      <c r="L54" s="33"/>
    </row>
    <row r="55" spans="1:12" x14ac:dyDescent="0.25">
      <c r="A55" s="23" t="s">
        <v>141</v>
      </c>
      <c r="B55" s="24" t="s">
        <v>53</v>
      </c>
      <c r="C55" s="17">
        <v>35</v>
      </c>
      <c r="D55" s="44">
        <v>8</v>
      </c>
      <c r="E55" s="44">
        <f t="shared" si="2"/>
        <v>40</v>
      </c>
      <c r="F55" s="17">
        <f t="shared" si="4"/>
        <v>1400</v>
      </c>
      <c r="G55" s="14">
        <f t="shared" si="3"/>
        <v>42</v>
      </c>
      <c r="H55" s="14">
        <f t="shared" si="5"/>
        <v>1680</v>
      </c>
      <c r="I55" s="33"/>
      <c r="J55" s="33"/>
      <c r="K55" s="33"/>
      <c r="L55" s="33"/>
    </row>
    <row r="56" spans="1:12" x14ac:dyDescent="0.25">
      <c r="A56" s="23" t="s">
        <v>142</v>
      </c>
      <c r="B56" s="24" t="s">
        <v>54</v>
      </c>
      <c r="C56" s="17">
        <v>30</v>
      </c>
      <c r="D56" s="44">
        <v>3</v>
      </c>
      <c r="E56" s="44">
        <f t="shared" si="2"/>
        <v>15</v>
      </c>
      <c r="F56" s="17">
        <f t="shared" si="4"/>
        <v>450</v>
      </c>
      <c r="G56" s="14">
        <f t="shared" si="3"/>
        <v>36</v>
      </c>
      <c r="H56" s="14">
        <f t="shared" si="5"/>
        <v>540</v>
      </c>
      <c r="I56" s="33"/>
      <c r="J56" s="33"/>
      <c r="K56" s="33"/>
      <c r="L56" s="33"/>
    </row>
    <row r="57" spans="1:12" x14ac:dyDescent="0.25">
      <c r="A57" s="23" t="s">
        <v>143</v>
      </c>
      <c r="B57" s="24" t="s">
        <v>55</v>
      </c>
      <c r="C57" s="17">
        <v>40</v>
      </c>
      <c r="D57" s="44">
        <v>476</v>
      </c>
      <c r="E57" s="44">
        <f t="shared" si="2"/>
        <v>2380</v>
      </c>
      <c r="F57" s="17">
        <f t="shared" si="4"/>
        <v>95200</v>
      </c>
      <c r="G57" s="14">
        <f t="shared" si="3"/>
        <v>48</v>
      </c>
      <c r="H57" s="14">
        <f t="shared" si="5"/>
        <v>114240</v>
      </c>
      <c r="I57" s="33"/>
      <c r="J57" s="33"/>
      <c r="K57" s="33"/>
      <c r="L57" s="33"/>
    </row>
    <row r="58" spans="1:12" ht="30" x14ac:dyDescent="0.25">
      <c r="A58" s="23" t="s">
        <v>144</v>
      </c>
      <c r="B58" s="24" t="s">
        <v>56</v>
      </c>
      <c r="C58" s="17">
        <v>30</v>
      </c>
      <c r="D58" s="44">
        <v>30</v>
      </c>
      <c r="E58" s="44">
        <f t="shared" si="2"/>
        <v>150</v>
      </c>
      <c r="F58" s="17">
        <f t="shared" si="4"/>
        <v>4500</v>
      </c>
      <c r="G58" s="14">
        <f t="shared" si="3"/>
        <v>36</v>
      </c>
      <c r="H58" s="14">
        <f t="shared" si="5"/>
        <v>5400</v>
      </c>
      <c r="I58" s="33"/>
      <c r="J58" s="33"/>
      <c r="K58" s="33"/>
      <c r="L58" s="33"/>
    </row>
    <row r="59" spans="1:12" ht="30" x14ac:dyDescent="0.25">
      <c r="A59" s="23" t="s">
        <v>145</v>
      </c>
      <c r="B59" s="24" t="s">
        <v>57</v>
      </c>
      <c r="C59" s="17">
        <v>40</v>
      </c>
      <c r="D59" s="44">
        <v>2020</v>
      </c>
      <c r="E59" s="44">
        <f t="shared" si="2"/>
        <v>10100</v>
      </c>
      <c r="F59" s="17">
        <f t="shared" si="4"/>
        <v>404000</v>
      </c>
      <c r="G59" s="14">
        <f t="shared" si="3"/>
        <v>48</v>
      </c>
      <c r="H59" s="14">
        <f t="shared" si="5"/>
        <v>484800</v>
      </c>
      <c r="I59" s="33"/>
      <c r="J59" s="33"/>
      <c r="K59" s="33"/>
      <c r="L59" s="33"/>
    </row>
    <row r="60" spans="1:12" ht="30" x14ac:dyDescent="0.25">
      <c r="A60" s="23" t="s">
        <v>146</v>
      </c>
      <c r="B60" s="24" t="s">
        <v>58</v>
      </c>
      <c r="C60" s="17">
        <v>70</v>
      </c>
      <c r="D60" s="44">
        <v>38</v>
      </c>
      <c r="E60" s="44">
        <f t="shared" si="2"/>
        <v>190</v>
      </c>
      <c r="F60" s="17">
        <f t="shared" si="4"/>
        <v>13300</v>
      </c>
      <c r="G60" s="14">
        <f t="shared" si="3"/>
        <v>84</v>
      </c>
      <c r="H60" s="14">
        <f t="shared" si="5"/>
        <v>15960</v>
      </c>
      <c r="I60" s="33"/>
      <c r="J60" s="33"/>
      <c r="K60" s="33"/>
      <c r="L60" s="33"/>
    </row>
    <row r="61" spans="1:12" x14ac:dyDescent="0.25">
      <c r="A61" s="23" t="s">
        <v>147</v>
      </c>
      <c r="B61" s="24" t="s">
        <v>59</v>
      </c>
      <c r="C61" s="17">
        <v>30</v>
      </c>
      <c r="D61" s="44">
        <v>70</v>
      </c>
      <c r="E61" s="44">
        <f t="shared" si="2"/>
        <v>350</v>
      </c>
      <c r="F61" s="17">
        <f t="shared" si="4"/>
        <v>10500</v>
      </c>
      <c r="G61" s="14">
        <f t="shared" si="3"/>
        <v>36</v>
      </c>
      <c r="H61" s="14">
        <f t="shared" si="5"/>
        <v>12600</v>
      </c>
      <c r="I61" s="33"/>
      <c r="J61" s="33"/>
      <c r="K61" s="33"/>
      <c r="L61" s="33"/>
    </row>
    <row r="62" spans="1:12" x14ac:dyDescent="0.25">
      <c r="A62" s="23" t="s">
        <v>148</v>
      </c>
      <c r="B62" s="24" t="s">
        <v>60</v>
      </c>
      <c r="C62" s="17">
        <v>40</v>
      </c>
      <c r="D62" s="44">
        <v>1470</v>
      </c>
      <c r="E62" s="44">
        <f t="shared" si="2"/>
        <v>7350</v>
      </c>
      <c r="F62" s="17">
        <f t="shared" si="4"/>
        <v>294000</v>
      </c>
      <c r="G62" s="14">
        <f t="shared" si="3"/>
        <v>48</v>
      </c>
      <c r="H62" s="14">
        <f t="shared" si="5"/>
        <v>352800</v>
      </c>
      <c r="I62" s="33"/>
      <c r="J62" s="33"/>
      <c r="K62" s="33"/>
      <c r="L62" s="33"/>
    </row>
    <row r="63" spans="1:12" ht="30" x14ac:dyDescent="0.25">
      <c r="A63" s="23" t="s">
        <v>149</v>
      </c>
      <c r="B63" s="24" t="s">
        <v>61</v>
      </c>
      <c r="C63" s="17">
        <v>35</v>
      </c>
      <c r="D63" s="44">
        <v>10</v>
      </c>
      <c r="E63" s="44">
        <f t="shared" si="2"/>
        <v>50</v>
      </c>
      <c r="F63" s="17">
        <f t="shared" si="4"/>
        <v>1750</v>
      </c>
      <c r="G63" s="14">
        <f t="shared" si="3"/>
        <v>42</v>
      </c>
      <c r="H63" s="14">
        <f t="shared" si="5"/>
        <v>2100</v>
      </c>
      <c r="I63" s="33"/>
      <c r="J63" s="33"/>
      <c r="K63" s="33"/>
      <c r="L63" s="33"/>
    </row>
    <row r="64" spans="1:12" ht="30" x14ac:dyDescent="0.25">
      <c r="A64" s="23" t="s">
        <v>150</v>
      </c>
      <c r="B64" s="24" t="s">
        <v>62</v>
      </c>
      <c r="C64" s="17">
        <v>60</v>
      </c>
      <c r="D64" s="44">
        <v>93</v>
      </c>
      <c r="E64" s="44">
        <f t="shared" si="2"/>
        <v>465</v>
      </c>
      <c r="F64" s="17">
        <f t="shared" si="4"/>
        <v>27900</v>
      </c>
      <c r="G64" s="14">
        <f t="shared" si="3"/>
        <v>72</v>
      </c>
      <c r="H64" s="14">
        <f t="shared" si="5"/>
        <v>33480</v>
      </c>
      <c r="I64" s="33"/>
      <c r="J64" s="33"/>
      <c r="K64" s="33"/>
      <c r="L64" s="33"/>
    </row>
    <row r="65" spans="1:12" ht="30" x14ac:dyDescent="0.25">
      <c r="A65" s="23" t="s">
        <v>151</v>
      </c>
      <c r="B65" s="24" t="s">
        <v>63</v>
      </c>
      <c r="C65" s="17">
        <v>30</v>
      </c>
      <c r="D65" s="44">
        <v>67</v>
      </c>
      <c r="E65" s="44">
        <f t="shared" si="2"/>
        <v>335</v>
      </c>
      <c r="F65" s="17">
        <f t="shared" si="4"/>
        <v>10050</v>
      </c>
      <c r="G65" s="14">
        <f t="shared" si="3"/>
        <v>36</v>
      </c>
      <c r="H65" s="14">
        <f t="shared" si="5"/>
        <v>12060</v>
      </c>
      <c r="I65" s="33"/>
      <c r="J65" s="33"/>
      <c r="K65" s="33"/>
      <c r="L65" s="33"/>
    </row>
    <row r="66" spans="1:12" ht="30" x14ac:dyDescent="0.25">
      <c r="A66" s="23" t="s">
        <v>152</v>
      </c>
      <c r="B66" s="24" t="s">
        <v>64</v>
      </c>
      <c r="C66" s="17">
        <v>40</v>
      </c>
      <c r="D66" s="44">
        <v>120</v>
      </c>
      <c r="E66" s="44">
        <f t="shared" si="2"/>
        <v>600</v>
      </c>
      <c r="F66" s="17">
        <f t="shared" si="4"/>
        <v>24000</v>
      </c>
      <c r="G66" s="14">
        <f t="shared" si="3"/>
        <v>48</v>
      </c>
      <c r="H66" s="14">
        <f t="shared" si="5"/>
        <v>28800</v>
      </c>
      <c r="I66" s="33"/>
      <c r="J66" s="33"/>
      <c r="K66" s="33"/>
      <c r="L66" s="33"/>
    </row>
    <row r="67" spans="1:12" ht="30" x14ac:dyDescent="0.25">
      <c r="A67" s="23" t="s">
        <v>153</v>
      </c>
      <c r="B67" s="24" t="s">
        <v>65</v>
      </c>
      <c r="C67" s="17">
        <v>30</v>
      </c>
      <c r="D67" s="44">
        <v>21</v>
      </c>
      <c r="E67" s="44">
        <f t="shared" si="2"/>
        <v>105</v>
      </c>
      <c r="F67" s="17">
        <f t="shared" si="4"/>
        <v>3150</v>
      </c>
      <c r="G67" s="14">
        <f t="shared" si="3"/>
        <v>36</v>
      </c>
      <c r="H67" s="14">
        <f t="shared" si="5"/>
        <v>3780</v>
      </c>
      <c r="I67" s="33"/>
      <c r="J67" s="33"/>
      <c r="K67" s="33"/>
      <c r="L67" s="33"/>
    </row>
    <row r="68" spans="1:12" ht="30" x14ac:dyDescent="0.25">
      <c r="A68" s="23" t="s">
        <v>154</v>
      </c>
      <c r="B68" s="24" t="s">
        <v>66</v>
      </c>
      <c r="C68" s="17">
        <v>45</v>
      </c>
      <c r="D68" s="44">
        <v>167</v>
      </c>
      <c r="E68" s="44">
        <f t="shared" si="2"/>
        <v>835</v>
      </c>
      <c r="F68" s="17">
        <f t="shared" si="4"/>
        <v>37575</v>
      </c>
      <c r="G68" s="14">
        <f t="shared" si="3"/>
        <v>54</v>
      </c>
      <c r="H68" s="14">
        <f t="shared" si="5"/>
        <v>45090</v>
      </c>
      <c r="I68" s="33"/>
      <c r="J68" s="33"/>
      <c r="K68" s="33"/>
      <c r="L68" s="33"/>
    </row>
    <row r="69" spans="1:12" x14ac:dyDescent="0.25">
      <c r="A69" s="23" t="s">
        <v>155</v>
      </c>
      <c r="B69" s="24" t="s">
        <v>67</v>
      </c>
      <c r="C69" s="17">
        <v>30</v>
      </c>
      <c r="D69" s="44">
        <v>5</v>
      </c>
      <c r="E69" s="44">
        <f t="shared" si="2"/>
        <v>25</v>
      </c>
      <c r="F69" s="17">
        <f t="shared" ref="F69:F92" si="6">SUM(C69*E69)</f>
        <v>750</v>
      </c>
      <c r="G69" s="14">
        <f t="shared" si="3"/>
        <v>36</v>
      </c>
      <c r="H69" s="14">
        <f t="shared" ref="H69:H92" si="7">SUM(E69*G69)</f>
        <v>900</v>
      </c>
      <c r="I69" s="33"/>
      <c r="J69" s="33"/>
      <c r="K69" s="33"/>
      <c r="L69" s="33"/>
    </row>
    <row r="70" spans="1:12" x14ac:dyDescent="0.25">
      <c r="A70" s="23" t="s">
        <v>156</v>
      </c>
      <c r="B70" s="24" t="s">
        <v>68</v>
      </c>
      <c r="C70" s="17">
        <v>45</v>
      </c>
      <c r="D70" s="44">
        <v>711</v>
      </c>
      <c r="E70" s="44">
        <f t="shared" ref="E70:E92" si="8">D70*5</f>
        <v>3555</v>
      </c>
      <c r="F70" s="17">
        <f t="shared" si="6"/>
        <v>159975</v>
      </c>
      <c r="G70" s="14">
        <f t="shared" ref="G70:G92" si="9">ROUND(C70+(C70*$K$3),0)</f>
        <v>54</v>
      </c>
      <c r="H70" s="14">
        <f t="shared" si="7"/>
        <v>191970</v>
      </c>
      <c r="I70" s="33"/>
      <c r="J70" s="33"/>
      <c r="K70" s="33"/>
      <c r="L70" s="33"/>
    </row>
    <row r="71" spans="1:12" ht="30" x14ac:dyDescent="0.25">
      <c r="A71" s="23" t="s">
        <v>157</v>
      </c>
      <c r="B71" s="24" t="s">
        <v>69</v>
      </c>
      <c r="C71" s="17">
        <v>40</v>
      </c>
      <c r="D71" s="44">
        <v>1</v>
      </c>
      <c r="E71" s="44">
        <f t="shared" si="8"/>
        <v>5</v>
      </c>
      <c r="F71" s="17">
        <f t="shared" si="6"/>
        <v>200</v>
      </c>
      <c r="G71" s="14">
        <f t="shared" si="9"/>
        <v>48</v>
      </c>
      <c r="H71" s="14">
        <f t="shared" si="7"/>
        <v>240</v>
      </c>
      <c r="I71" s="33"/>
      <c r="J71" s="33"/>
      <c r="K71" s="33"/>
      <c r="L71" s="33"/>
    </row>
    <row r="72" spans="1:12" ht="30" x14ac:dyDescent="0.25">
      <c r="A72" s="23" t="s">
        <v>158</v>
      </c>
      <c r="B72" s="24" t="s">
        <v>70</v>
      </c>
      <c r="C72" s="17">
        <v>55</v>
      </c>
      <c r="D72" s="44">
        <v>38</v>
      </c>
      <c r="E72" s="44">
        <f t="shared" si="8"/>
        <v>190</v>
      </c>
      <c r="F72" s="17">
        <f t="shared" si="6"/>
        <v>10450</v>
      </c>
      <c r="G72" s="14">
        <f t="shared" si="9"/>
        <v>66</v>
      </c>
      <c r="H72" s="14">
        <f t="shared" si="7"/>
        <v>12540</v>
      </c>
      <c r="I72" s="33"/>
      <c r="J72" s="33"/>
      <c r="K72" s="33"/>
      <c r="L72" s="33"/>
    </row>
    <row r="73" spans="1:12" ht="30" x14ac:dyDescent="0.25">
      <c r="A73" s="23" t="s">
        <v>159</v>
      </c>
      <c r="B73" s="24" t="s">
        <v>71</v>
      </c>
      <c r="C73" s="17">
        <v>30</v>
      </c>
      <c r="D73" s="44">
        <v>3</v>
      </c>
      <c r="E73" s="44">
        <f t="shared" si="8"/>
        <v>15</v>
      </c>
      <c r="F73" s="17">
        <f t="shared" si="6"/>
        <v>450</v>
      </c>
      <c r="G73" s="14">
        <f t="shared" si="9"/>
        <v>36</v>
      </c>
      <c r="H73" s="14">
        <f t="shared" si="7"/>
        <v>540</v>
      </c>
      <c r="I73" s="33"/>
      <c r="J73" s="33"/>
      <c r="K73" s="33"/>
      <c r="L73" s="33"/>
    </row>
    <row r="74" spans="1:12" ht="30" x14ac:dyDescent="0.25">
      <c r="A74" s="23" t="s">
        <v>160</v>
      </c>
      <c r="B74" s="24" t="s">
        <v>72</v>
      </c>
      <c r="C74" s="17">
        <v>40</v>
      </c>
      <c r="D74" s="44">
        <v>394</v>
      </c>
      <c r="E74" s="44">
        <f t="shared" si="8"/>
        <v>1970</v>
      </c>
      <c r="F74" s="17">
        <f t="shared" si="6"/>
        <v>78800</v>
      </c>
      <c r="G74" s="14">
        <f t="shared" si="9"/>
        <v>48</v>
      </c>
      <c r="H74" s="14">
        <f t="shared" si="7"/>
        <v>94560</v>
      </c>
      <c r="I74" s="33"/>
      <c r="J74" s="33"/>
      <c r="K74" s="33"/>
      <c r="L74" s="33"/>
    </row>
    <row r="75" spans="1:12" ht="30" x14ac:dyDescent="0.25">
      <c r="A75" s="23" t="s">
        <v>161</v>
      </c>
      <c r="B75" s="24" t="s">
        <v>73</v>
      </c>
      <c r="C75" s="17">
        <v>25</v>
      </c>
      <c r="D75" s="44">
        <v>83</v>
      </c>
      <c r="E75" s="44">
        <f t="shared" si="8"/>
        <v>415</v>
      </c>
      <c r="F75" s="17">
        <f t="shared" si="6"/>
        <v>10375</v>
      </c>
      <c r="G75" s="14">
        <f t="shared" si="9"/>
        <v>30</v>
      </c>
      <c r="H75" s="14">
        <f t="shared" si="7"/>
        <v>12450</v>
      </c>
      <c r="I75" s="33"/>
      <c r="J75" s="33"/>
      <c r="K75" s="33"/>
      <c r="L75" s="33"/>
    </row>
    <row r="76" spans="1:12" ht="30" x14ac:dyDescent="0.25">
      <c r="A76" s="23" t="s">
        <v>162</v>
      </c>
      <c r="B76" s="24" t="s">
        <v>74</v>
      </c>
      <c r="C76" s="17">
        <v>35</v>
      </c>
      <c r="D76" s="44">
        <v>2448</v>
      </c>
      <c r="E76" s="44">
        <f t="shared" si="8"/>
        <v>12240</v>
      </c>
      <c r="F76" s="17">
        <f t="shared" si="6"/>
        <v>428400</v>
      </c>
      <c r="G76" s="14">
        <f t="shared" si="9"/>
        <v>42</v>
      </c>
      <c r="H76" s="14">
        <f t="shared" si="7"/>
        <v>514080</v>
      </c>
      <c r="I76" s="33"/>
      <c r="J76" s="33"/>
      <c r="K76" s="33"/>
      <c r="L76" s="33"/>
    </row>
    <row r="77" spans="1:12" ht="30" x14ac:dyDescent="0.25">
      <c r="A77" s="23" t="s">
        <v>163</v>
      </c>
      <c r="B77" s="24" t="s">
        <v>75</v>
      </c>
      <c r="C77" s="17">
        <v>35</v>
      </c>
      <c r="D77" s="44">
        <v>2</v>
      </c>
      <c r="E77" s="44">
        <f t="shared" si="8"/>
        <v>10</v>
      </c>
      <c r="F77" s="17">
        <f t="shared" si="6"/>
        <v>350</v>
      </c>
      <c r="G77" s="14">
        <f t="shared" si="9"/>
        <v>42</v>
      </c>
      <c r="H77" s="14">
        <f t="shared" si="7"/>
        <v>420</v>
      </c>
      <c r="I77" s="33"/>
      <c r="J77" s="33"/>
      <c r="K77" s="33"/>
      <c r="L77" s="33"/>
    </row>
    <row r="78" spans="1:12" ht="30" x14ac:dyDescent="0.25">
      <c r="A78" s="23" t="s">
        <v>164</v>
      </c>
      <c r="B78" s="24" t="s">
        <v>76</v>
      </c>
      <c r="C78" s="17">
        <v>55</v>
      </c>
      <c r="D78" s="44">
        <v>57</v>
      </c>
      <c r="E78" s="44">
        <f t="shared" si="8"/>
        <v>285</v>
      </c>
      <c r="F78" s="17">
        <f t="shared" si="6"/>
        <v>15675</v>
      </c>
      <c r="G78" s="14">
        <f t="shared" si="9"/>
        <v>66</v>
      </c>
      <c r="H78" s="14">
        <f t="shared" si="7"/>
        <v>18810</v>
      </c>
      <c r="I78" s="33"/>
      <c r="J78" s="33"/>
      <c r="K78" s="33"/>
      <c r="L78" s="33"/>
    </row>
    <row r="79" spans="1:12" x14ac:dyDescent="0.25">
      <c r="A79" s="23" t="s">
        <v>165</v>
      </c>
      <c r="B79" s="24" t="s">
        <v>77</v>
      </c>
      <c r="C79" s="17">
        <v>20</v>
      </c>
      <c r="D79" s="44">
        <v>18</v>
      </c>
      <c r="E79" s="44">
        <f t="shared" si="8"/>
        <v>90</v>
      </c>
      <c r="F79" s="17">
        <f t="shared" si="6"/>
        <v>1800</v>
      </c>
      <c r="G79" s="14">
        <f t="shared" si="9"/>
        <v>24</v>
      </c>
      <c r="H79" s="14">
        <f t="shared" si="7"/>
        <v>2160</v>
      </c>
      <c r="I79" s="42"/>
      <c r="J79" s="42"/>
      <c r="K79" s="42"/>
      <c r="L79" s="42"/>
    </row>
    <row r="80" spans="1:12" x14ac:dyDescent="0.25">
      <c r="A80" s="23" t="s">
        <v>166</v>
      </c>
      <c r="B80" s="24" t="s">
        <v>78</v>
      </c>
      <c r="C80" s="17">
        <v>30</v>
      </c>
      <c r="D80" s="44">
        <v>1452</v>
      </c>
      <c r="E80" s="44">
        <f t="shared" si="8"/>
        <v>7260</v>
      </c>
      <c r="F80" s="17">
        <f t="shared" si="6"/>
        <v>217800</v>
      </c>
      <c r="G80" s="14">
        <f t="shared" si="9"/>
        <v>36</v>
      </c>
      <c r="H80" s="14">
        <f t="shared" si="7"/>
        <v>261360</v>
      </c>
      <c r="I80" s="33"/>
      <c r="J80" s="33"/>
      <c r="K80" s="33"/>
      <c r="L80" s="33"/>
    </row>
    <row r="81" spans="1:12" ht="30" x14ac:dyDescent="0.25">
      <c r="A81" s="23" t="s">
        <v>167</v>
      </c>
      <c r="B81" s="24" t="s">
        <v>79</v>
      </c>
      <c r="C81" s="17">
        <v>35</v>
      </c>
      <c r="D81" s="44">
        <v>403</v>
      </c>
      <c r="E81" s="44">
        <f t="shared" si="8"/>
        <v>2015</v>
      </c>
      <c r="F81" s="17">
        <f t="shared" si="6"/>
        <v>70525</v>
      </c>
      <c r="G81" s="14">
        <f t="shared" si="9"/>
        <v>42</v>
      </c>
      <c r="H81" s="14">
        <f t="shared" si="7"/>
        <v>84630</v>
      </c>
      <c r="I81" s="33"/>
      <c r="J81" s="33"/>
      <c r="K81" s="33"/>
      <c r="L81" s="33"/>
    </row>
    <row r="82" spans="1:12" x14ac:dyDescent="0.25">
      <c r="A82" s="23" t="s">
        <v>168</v>
      </c>
      <c r="B82" s="24" t="s">
        <v>80</v>
      </c>
      <c r="C82" s="17">
        <v>110</v>
      </c>
      <c r="D82" s="44">
        <v>0</v>
      </c>
      <c r="E82" s="44">
        <f t="shared" si="8"/>
        <v>0</v>
      </c>
      <c r="F82" s="17">
        <f t="shared" si="6"/>
        <v>0</v>
      </c>
      <c r="G82" s="14">
        <f t="shared" si="9"/>
        <v>132</v>
      </c>
      <c r="H82" s="14">
        <f t="shared" si="7"/>
        <v>0</v>
      </c>
      <c r="I82" s="33"/>
      <c r="J82" s="33"/>
      <c r="K82" s="33"/>
      <c r="L82" s="33"/>
    </row>
    <row r="83" spans="1:12" x14ac:dyDescent="0.25">
      <c r="A83" s="23" t="s">
        <v>169</v>
      </c>
      <c r="B83" s="24" t="s">
        <v>81</v>
      </c>
      <c r="C83" s="17">
        <v>50</v>
      </c>
      <c r="D83" s="44">
        <v>0</v>
      </c>
      <c r="E83" s="44">
        <f t="shared" si="8"/>
        <v>0</v>
      </c>
      <c r="F83" s="17">
        <f t="shared" si="6"/>
        <v>0</v>
      </c>
      <c r="G83" s="14">
        <f t="shared" si="9"/>
        <v>60</v>
      </c>
      <c r="H83" s="14">
        <f t="shared" si="7"/>
        <v>0</v>
      </c>
      <c r="I83" s="33"/>
      <c r="J83" s="33"/>
      <c r="K83" s="33"/>
      <c r="L83" s="33"/>
    </row>
    <row r="84" spans="1:12" x14ac:dyDescent="0.25">
      <c r="A84" s="23" t="s">
        <v>170</v>
      </c>
      <c r="B84" s="24" t="s">
        <v>82</v>
      </c>
      <c r="C84" s="17">
        <v>160</v>
      </c>
      <c r="D84" s="44">
        <v>0</v>
      </c>
      <c r="E84" s="44">
        <f t="shared" si="8"/>
        <v>0</v>
      </c>
      <c r="F84" s="17">
        <f t="shared" si="6"/>
        <v>0</v>
      </c>
      <c r="G84" s="14">
        <f t="shared" si="9"/>
        <v>192</v>
      </c>
      <c r="H84" s="14">
        <f t="shared" si="7"/>
        <v>0</v>
      </c>
      <c r="I84" s="33"/>
      <c r="J84" s="33"/>
      <c r="K84" s="33"/>
      <c r="L84" s="33"/>
    </row>
    <row r="85" spans="1:12" x14ac:dyDescent="0.25">
      <c r="A85" s="23" t="s">
        <v>171</v>
      </c>
      <c r="B85" s="24" t="s">
        <v>83</v>
      </c>
      <c r="C85" s="17">
        <v>130</v>
      </c>
      <c r="D85" s="44">
        <v>0</v>
      </c>
      <c r="E85" s="44">
        <f t="shared" si="8"/>
        <v>0</v>
      </c>
      <c r="F85" s="17">
        <f t="shared" si="6"/>
        <v>0</v>
      </c>
      <c r="G85" s="14">
        <f t="shared" si="9"/>
        <v>156</v>
      </c>
      <c r="H85" s="14">
        <f t="shared" si="7"/>
        <v>0</v>
      </c>
      <c r="I85" s="33"/>
      <c r="J85" s="33"/>
      <c r="K85" s="33"/>
      <c r="L85" s="33"/>
    </row>
    <row r="86" spans="1:12" x14ac:dyDescent="0.25">
      <c r="A86" s="23" t="s">
        <v>172</v>
      </c>
      <c r="B86" s="24" t="s">
        <v>84</v>
      </c>
      <c r="C86" s="17">
        <v>120</v>
      </c>
      <c r="D86" s="44">
        <v>0</v>
      </c>
      <c r="E86" s="44">
        <f t="shared" si="8"/>
        <v>0</v>
      </c>
      <c r="F86" s="17">
        <f t="shared" si="6"/>
        <v>0</v>
      </c>
      <c r="G86" s="14">
        <f t="shared" si="9"/>
        <v>144</v>
      </c>
      <c r="H86" s="14">
        <f t="shared" si="7"/>
        <v>0</v>
      </c>
      <c r="I86" s="33"/>
      <c r="J86" s="33"/>
      <c r="K86" s="33"/>
      <c r="L86" s="33"/>
    </row>
    <row r="87" spans="1:12" x14ac:dyDescent="0.25">
      <c r="A87" s="23" t="s">
        <v>173</v>
      </c>
      <c r="B87" s="24" t="s">
        <v>85</v>
      </c>
      <c r="C87" s="17">
        <v>130</v>
      </c>
      <c r="D87" s="44">
        <v>0</v>
      </c>
      <c r="E87" s="44">
        <f t="shared" si="8"/>
        <v>0</v>
      </c>
      <c r="F87" s="17">
        <f t="shared" si="6"/>
        <v>0</v>
      </c>
      <c r="G87" s="14">
        <f t="shared" si="9"/>
        <v>156</v>
      </c>
      <c r="H87" s="14">
        <f t="shared" si="7"/>
        <v>0</v>
      </c>
      <c r="I87" s="33"/>
      <c r="J87" s="33"/>
      <c r="K87" s="33"/>
      <c r="L87" s="33"/>
    </row>
    <row r="88" spans="1:12" ht="63" customHeight="1" x14ac:dyDescent="0.25">
      <c r="A88" s="23" t="s">
        <v>174</v>
      </c>
      <c r="B88" s="20" t="s">
        <v>86</v>
      </c>
      <c r="C88" s="17">
        <v>70</v>
      </c>
      <c r="D88" s="44">
        <v>379</v>
      </c>
      <c r="E88" s="44">
        <f t="shared" si="8"/>
        <v>1895</v>
      </c>
      <c r="F88" s="17">
        <f t="shared" si="6"/>
        <v>132650</v>
      </c>
      <c r="G88" s="14">
        <f t="shared" si="9"/>
        <v>84</v>
      </c>
      <c r="H88" s="14">
        <f t="shared" si="7"/>
        <v>159180</v>
      </c>
      <c r="I88" s="33"/>
      <c r="J88" s="33"/>
      <c r="K88" s="33"/>
      <c r="L88" s="33"/>
    </row>
    <row r="89" spans="1:12" ht="24" customHeight="1" x14ac:dyDescent="0.25">
      <c r="A89" s="23" t="s">
        <v>175</v>
      </c>
      <c r="B89" s="24" t="s">
        <v>87</v>
      </c>
      <c r="C89" s="17">
        <v>40</v>
      </c>
      <c r="D89" s="44">
        <v>209</v>
      </c>
      <c r="E89" s="44">
        <f t="shared" si="8"/>
        <v>1045</v>
      </c>
      <c r="F89" s="17">
        <f t="shared" si="6"/>
        <v>41800</v>
      </c>
      <c r="G89" s="14">
        <f t="shared" si="9"/>
        <v>48</v>
      </c>
      <c r="H89" s="14">
        <f t="shared" si="7"/>
        <v>50160</v>
      </c>
      <c r="I89" s="33"/>
      <c r="J89" s="33"/>
      <c r="K89" s="33"/>
      <c r="L89" s="33"/>
    </row>
    <row r="90" spans="1:12" ht="88.5" customHeight="1" x14ac:dyDescent="0.25">
      <c r="A90" s="23" t="s">
        <v>176</v>
      </c>
      <c r="B90" s="25" t="s">
        <v>88</v>
      </c>
      <c r="C90" s="17">
        <v>50</v>
      </c>
      <c r="D90" s="44">
        <v>0</v>
      </c>
      <c r="E90" s="44">
        <f t="shared" si="8"/>
        <v>0</v>
      </c>
      <c r="F90" s="17">
        <f t="shared" si="6"/>
        <v>0</v>
      </c>
      <c r="G90" s="14">
        <f t="shared" si="9"/>
        <v>60</v>
      </c>
      <c r="H90" s="14">
        <f t="shared" si="7"/>
        <v>0</v>
      </c>
      <c r="I90" s="33"/>
      <c r="J90" s="33"/>
      <c r="K90" s="33"/>
      <c r="L90" s="33"/>
    </row>
    <row r="91" spans="1:12" ht="36" customHeight="1" x14ac:dyDescent="0.25">
      <c r="A91" s="23" t="s">
        <v>177</v>
      </c>
      <c r="B91" s="24" t="s">
        <v>89</v>
      </c>
      <c r="C91" s="17">
        <v>40</v>
      </c>
      <c r="D91" s="44">
        <v>4</v>
      </c>
      <c r="E91" s="44">
        <f t="shared" si="8"/>
        <v>20</v>
      </c>
      <c r="F91" s="17">
        <f t="shared" si="6"/>
        <v>800</v>
      </c>
      <c r="G91" s="14">
        <f t="shared" si="9"/>
        <v>48</v>
      </c>
      <c r="H91" s="14">
        <f t="shared" si="7"/>
        <v>960</v>
      </c>
      <c r="I91" s="33"/>
      <c r="J91" s="33"/>
      <c r="K91" s="33"/>
      <c r="L91" s="33"/>
    </row>
    <row r="92" spans="1:12" ht="31.5" customHeight="1" x14ac:dyDescent="0.25">
      <c r="A92" s="23" t="s">
        <v>178</v>
      </c>
      <c r="B92" s="24" t="s">
        <v>179</v>
      </c>
      <c r="C92" s="17">
        <v>60</v>
      </c>
      <c r="D92" s="44">
        <v>3</v>
      </c>
      <c r="E92" s="44">
        <f t="shared" si="8"/>
        <v>15</v>
      </c>
      <c r="F92" s="17">
        <f t="shared" si="6"/>
        <v>900</v>
      </c>
      <c r="G92" s="14">
        <f t="shared" si="9"/>
        <v>72</v>
      </c>
      <c r="H92" s="14">
        <f t="shared" si="7"/>
        <v>1080</v>
      </c>
      <c r="I92" s="33"/>
      <c r="J92" s="33"/>
      <c r="K92" s="33"/>
      <c r="L92" s="33"/>
    </row>
    <row r="93" spans="1:12" x14ac:dyDescent="0.25">
      <c r="A93" s="9"/>
      <c r="B93" s="26" t="s">
        <v>90</v>
      </c>
      <c r="C93" s="18"/>
      <c r="D93" s="45">
        <f>SUM(D5:D92)</f>
        <v>21831</v>
      </c>
      <c r="E93" s="45">
        <f>D93*5</f>
        <v>109155</v>
      </c>
      <c r="F93" s="19">
        <f>SUM(F5:F92)</f>
        <v>4135190</v>
      </c>
      <c r="G93" s="39"/>
      <c r="H93" s="39">
        <f>SUM(H5:H92)</f>
        <v>4960950</v>
      </c>
      <c r="I93" s="33"/>
      <c r="J93" s="33"/>
      <c r="K93" s="33"/>
      <c r="L93" s="33"/>
    </row>
    <row r="94" spans="1:12" x14ac:dyDescent="0.25">
      <c r="A94"/>
      <c r="C94"/>
      <c r="D94"/>
      <c r="E94"/>
      <c r="F94"/>
      <c r="G94"/>
      <c r="H94"/>
      <c r="I94" s="33"/>
      <c r="J94" s="33"/>
      <c r="K94" s="33"/>
      <c r="L94" s="33"/>
    </row>
    <row r="95" spans="1:12" x14ac:dyDescent="0.25">
      <c r="A95"/>
      <c r="C95"/>
      <c r="D95"/>
      <c r="E95"/>
      <c r="F95"/>
      <c r="G95"/>
      <c r="H95"/>
      <c r="I95" s="33"/>
      <c r="J95" s="33"/>
      <c r="K95" s="33"/>
      <c r="L95" s="33"/>
    </row>
    <row r="96" spans="1:12" ht="15.75" x14ac:dyDescent="0.25">
      <c r="A96"/>
      <c r="B96" s="41" t="s">
        <v>180</v>
      </c>
      <c r="C96"/>
      <c r="D96"/>
      <c r="E96"/>
      <c r="F96"/>
      <c r="G96"/>
      <c r="H96"/>
      <c r="I96" s="33"/>
      <c r="J96" s="33"/>
      <c r="K96" s="33"/>
      <c r="L96" s="33"/>
    </row>
    <row r="97" spans="1:12" ht="106.5" customHeight="1" x14ac:dyDescent="0.25">
      <c r="A97" s="21" t="s">
        <v>0</v>
      </c>
      <c r="B97" s="22" t="s">
        <v>2</v>
      </c>
      <c r="C97" s="11" t="s">
        <v>275</v>
      </c>
      <c r="D97" s="43" t="s">
        <v>294</v>
      </c>
      <c r="E97" s="43" t="s">
        <v>295</v>
      </c>
      <c r="F97" s="11" t="s">
        <v>286</v>
      </c>
      <c r="G97" s="12" t="s">
        <v>284</v>
      </c>
      <c r="H97" s="12" t="s">
        <v>285</v>
      </c>
      <c r="I97" s="33"/>
      <c r="J97" s="33"/>
      <c r="K97" s="33"/>
      <c r="L97" s="33"/>
    </row>
    <row r="98" spans="1:12" x14ac:dyDescent="0.25">
      <c r="A98" s="30" t="s">
        <v>91</v>
      </c>
      <c r="B98" s="24" t="s">
        <v>181</v>
      </c>
      <c r="C98" s="16">
        <v>40</v>
      </c>
      <c r="D98" s="44">
        <v>1527</v>
      </c>
      <c r="E98" s="44">
        <f t="shared" ref="E98:E113" si="10">D98*5</f>
        <v>7635</v>
      </c>
      <c r="F98" s="16">
        <f t="shared" ref="F98:F113" si="11">SUM(C98*E98)</f>
        <v>305400</v>
      </c>
      <c r="G98" s="14">
        <f t="shared" ref="G98:G113" si="12">ROUND(C98+(C98*$K$3),0)</f>
        <v>48</v>
      </c>
      <c r="H98" s="14">
        <f t="shared" ref="H98:H113" si="13">SUM(G98*E98)</f>
        <v>366480</v>
      </c>
      <c r="I98" s="33"/>
      <c r="J98" s="33"/>
      <c r="K98" s="33"/>
      <c r="L98" s="33"/>
    </row>
    <row r="99" spans="1:12" ht="30" x14ac:dyDescent="0.25">
      <c r="A99" s="30" t="s">
        <v>92</v>
      </c>
      <c r="B99" s="24" t="s">
        <v>182</v>
      </c>
      <c r="C99" s="16">
        <v>55</v>
      </c>
      <c r="D99" s="44">
        <v>48</v>
      </c>
      <c r="E99" s="44">
        <f t="shared" si="10"/>
        <v>240</v>
      </c>
      <c r="F99" s="16">
        <f t="shared" si="11"/>
        <v>13200</v>
      </c>
      <c r="G99" s="14">
        <f t="shared" si="12"/>
        <v>66</v>
      </c>
      <c r="H99" s="14">
        <f t="shared" si="13"/>
        <v>15840</v>
      </c>
      <c r="I99" s="33"/>
      <c r="J99" s="33"/>
      <c r="K99" s="33"/>
      <c r="L99" s="33"/>
    </row>
    <row r="100" spans="1:12" ht="30" x14ac:dyDescent="0.25">
      <c r="A100" s="30" t="s">
        <v>93</v>
      </c>
      <c r="B100" s="24" t="s">
        <v>183</v>
      </c>
      <c r="C100" s="16">
        <v>55</v>
      </c>
      <c r="D100" s="44">
        <v>1664</v>
      </c>
      <c r="E100" s="44">
        <f t="shared" si="10"/>
        <v>8320</v>
      </c>
      <c r="F100" s="16">
        <f t="shared" si="11"/>
        <v>457600</v>
      </c>
      <c r="G100" s="14">
        <f t="shared" si="12"/>
        <v>66</v>
      </c>
      <c r="H100" s="14">
        <f t="shared" si="13"/>
        <v>549120</v>
      </c>
      <c r="I100" s="33"/>
      <c r="J100" s="33"/>
      <c r="K100" s="33"/>
      <c r="L100" s="33"/>
    </row>
    <row r="101" spans="1:12" x14ac:dyDescent="0.25">
      <c r="A101" s="30" t="s">
        <v>94</v>
      </c>
      <c r="B101" s="6" t="s">
        <v>184</v>
      </c>
      <c r="C101" s="16">
        <v>45</v>
      </c>
      <c r="D101" s="44">
        <v>272</v>
      </c>
      <c r="E101" s="44">
        <f t="shared" si="10"/>
        <v>1360</v>
      </c>
      <c r="F101" s="16">
        <f t="shared" si="11"/>
        <v>61200</v>
      </c>
      <c r="G101" s="14">
        <f t="shared" si="12"/>
        <v>54</v>
      </c>
      <c r="H101" s="14">
        <f t="shared" si="13"/>
        <v>73440</v>
      </c>
      <c r="I101" s="33"/>
      <c r="J101" s="33"/>
      <c r="K101" s="33"/>
      <c r="L101" s="33"/>
    </row>
    <row r="102" spans="1:12" x14ac:dyDescent="0.25">
      <c r="A102" s="30" t="s">
        <v>95</v>
      </c>
      <c r="B102" s="24" t="s">
        <v>185</v>
      </c>
      <c r="C102" s="16">
        <v>45</v>
      </c>
      <c r="D102" s="44">
        <v>41</v>
      </c>
      <c r="E102" s="44">
        <f t="shared" si="10"/>
        <v>205</v>
      </c>
      <c r="F102" s="16">
        <f t="shared" si="11"/>
        <v>9225</v>
      </c>
      <c r="G102" s="14">
        <f t="shared" si="12"/>
        <v>54</v>
      </c>
      <c r="H102" s="14">
        <f t="shared" si="13"/>
        <v>11070</v>
      </c>
      <c r="I102" s="33"/>
      <c r="J102" s="33"/>
      <c r="K102" s="33"/>
      <c r="L102" s="33"/>
    </row>
    <row r="103" spans="1:12" x14ac:dyDescent="0.25">
      <c r="A103" s="30" t="s">
        <v>96</v>
      </c>
      <c r="B103" s="6" t="s">
        <v>186</v>
      </c>
      <c r="C103" s="16">
        <v>70</v>
      </c>
      <c r="D103" s="44">
        <v>215</v>
      </c>
      <c r="E103" s="44">
        <f t="shared" si="10"/>
        <v>1075</v>
      </c>
      <c r="F103" s="16">
        <f t="shared" si="11"/>
        <v>75250</v>
      </c>
      <c r="G103" s="14">
        <f t="shared" si="12"/>
        <v>84</v>
      </c>
      <c r="H103" s="14">
        <f t="shared" si="13"/>
        <v>90300</v>
      </c>
      <c r="I103" s="33"/>
      <c r="J103" s="33"/>
      <c r="K103" s="33"/>
      <c r="L103" s="33"/>
    </row>
    <row r="104" spans="1:12" x14ac:dyDescent="0.25">
      <c r="A104" s="30" t="s">
        <v>97</v>
      </c>
      <c r="B104" s="6" t="s">
        <v>187</v>
      </c>
      <c r="C104" s="16">
        <v>45</v>
      </c>
      <c r="D104" s="44">
        <v>37</v>
      </c>
      <c r="E104" s="44">
        <f t="shared" si="10"/>
        <v>185</v>
      </c>
      <c r="F104" s="16">
        <f t="shared" si="11"/>
        <v>8325</v>
      </c>
      <c r="G104" s="14">
        <f t="shared" si="12"/>
        <v>54</v>
      </c>
      <c r="H104" s="14">
        <f t="shared" si="13"/>
        <v>9990</v>
      </c>
      <c r="I104" s="33"/>
      <c r="J104" s="33"/>
      <c r="K104" s="33"/>
      <c r="L104" s="33"/>
    </row>
    <row r="105" spans="1:12" x14ac:dyDescent="0.25">
      <c r="A105" s="30" t="s">
        <v>98</v>
      </c>
      <c r="B105" s="24" t="s">
        <v>188</v>
      </c>
      <c r="C105" s="16">
        <v>40</v>
      </c>
      <c r="D105" s="44">
        <v>18</v>
      </c>
      <c r="E105" s="44">
        <f t="shared" si="10"/>
        <v>90</v>
      </c>
      <c r="F105" s="16">
        <f t="shared" si="11"/>
        <v>3600</v>
      </c>
      <c r="G105" s="14">
        <f t="shared" si="12"/>
        <v>48</v>
      </c>
      <c r="H105" s="14">
        <f t="shared" si="13"/>
        <v>4320</v>
      </c>
      <c r="I105" s="33"/>
      <c r="J105" s="33"/>
      <c r="K105" s="33"/>
      <c r="L105" s="33"/>
    </row>
    <row r="106" spans="1:12" x14ac:dyDescent="0.25">
      <c r="A106" s="30" t="s">
        <v>99</v>
      </c>
      <c r="B106" s="24" t="s">
        <v>195</v>
      </c>
      <c r="C106" s="16">
        <v>0</v>
      </c>
      <c r="D106" s="44">
        <v>0</v>
      </c>
      <c r="E106" s="44">
        <f t="shared" si="10"/>
        <v>0</v>
      </c>
      <c r="F106" s="16">
        <f t="shared" si="11"/>
        <v>0</v>
      </c>
      <c r="G106" s="14">
        <f t="shared" si="12"/>
        <v>0</v>
      </c>
      <c r="H106" s="14">
        <f t="shared" si="13"/>
        <v>0</v>
      </c>
      <c r="I106" s="33"/>
      <c r="J106" s="33"/>
      <c r="K106" s="33"/>
      <c r="L106" s="33"/>
    </row>
    <row r="107" spans="1:12" x14ac:dyDescent="0.25">
      <c r="A107" s="30" t="s">
        <v>100</v>
      </c>
      <c r="B107" s="24" t="s">
        <v>189</v>
      </c>
      <c r="C107" s="16">
        <v>45</v>
      </c>
      <c r="D107" s="44">
        <v>34</v>
      </c>
      <c r="E107" s="44">
        <f t="shared" si="10"/>
        <v>170</v>
      </c>
      <c r="F107" s="16">
        <f t="shared" si="11"/>
        <v>7650</v>
      </c>
      <c r="G107" s="14">
        <f t="shared" si="12"/>
        <v>54</v>
      </c>
      <c r="H107" s="14">
        <f t="shared" si="13"/>
        <v>9180</v>
      </c>
      <c r="I107" s="33"/>
      <c r="J107" s="33"/>
      <c r="K107" s="33"/>
      <c r="L107" s="33"/>
    </row>
    <row r="108" spans="1:12" ht="30" x14ac:dyDescent="0.25">
      <c r="A108" s="30" t="s">
        <v>101</v>
      </c>
      <c r="B108" s="24" t="s">
        <v>190</v>
      </c>
      <c r="C108" s="16">
        <v>35</v>
      </c>
      <c r="D108" s="44">
        <v>2</v>
      </c>
      <c r="E108" s="44">
        <f t="shared" si="10"/>
        <v>10</v>
      </c>
      <c r="F108" s="16">
        <f t="shared" si="11"/>
        <v>350</v>
      </c>
      <c r="G108" s="14">
        <f t="shared" si="12"/>
        <v>42</v>
      </c>
      <c r="H108" s="14">
        <f t="shared" si="13"/>
        <v>420</v>
      </c>
      <c r="I108" s="33"/>
      <c r="J108" s="33"/>
      <c r="K108" s="33"/>
      <c r="L108" s="33"/>
    </row>
    <row r="109" spans="1:12" x14ac:dyDescent="0.25">
      <c r="A109" s="30" t="s">
        <v>102</v>
      </c>
      <c r="B109" s="24" t="s">
        <v>191</v>
      </c>
      <c r="C109" s="16">
        <v>110</v>
      </c>
      <c r="D109" s="44">
        <v>404</v>
      </c>
      <c r="E109" s="44">
        <f t="shared" si="10"/>
        <v>2020</v>
      </c>
      <c r="F109" s="16">
        <f t="shared" si="11"/>
        <v>222200</v>
      </c>
      <c r="G109" s="14">
        <f t="shared" si="12"/>
        <v>132</v>
      </c>
      <c r="H109" s="14">
        <f t="shared" si="13"/>
        <v>266640</v>
      </c>
      <c r="I109" s="33"/>
      <c r="J109" s="33"/>
      <c r="K109" s="33"/>
      <c r="L109" s="33"/>
    </row>
    <row r="110" spans="1:12" x14ac:dyDescent="0.25">
      <c r="A110" s="30" t="s">
        <v>103</v>
      </c>
      <c r="B110" s="24" t="s">
        <v>192</v>
      </c>
      <c r="C110" s="16">
        <v>110</v>
      </c>
      <c r="D110" s="44">
        <v>779</v>
      </c>
      <c r="E110" s="44">
        <f t="shared" si="10"/>
        <v>3895</v>
      </c>
      <c r="F110" s="16">
        <f t="shared" si="11"/>
        <v>428450</v>
      </c>
      <c r="G110" s="14">
        <f t="shared" si="12"/>
        <v>132</v>
      </c>
      <c r="H110" s="14">
        <f t="shared" si="13"/>
        <v>514140</v>
      </c>
      <c r="I110" s="33"/>
      <c r="J110" s="33"/>
      <c r="K110" s="33"/>
      <c r="L110" s="33"/>
    </row>
    <row r="111" spans="1:12" x14ac:dyDescent="0.25">
      <c r="A111" s="30" t="s">
        <v>104</v>
      </c>
      <c r="B111" s="24" t="s">
        <v>193</v>
      </c>
      <c r="C111" s="16">
        <v>40</v>
      </c>
      <c r="D111" s="44">
        <v>43</v>
      </c>
      <c r="E111" s="44">
        <f t="shared" si="10"/>
        <v>215</v>
      </c>
      <c r="F111" s="16">
        <f t="shared" si="11"/>
        <v>8600</v>
      </c>
      <c r="G111" s="14">
        <f t="shared" si="12"/>
        <v>48</v>
      </c>
      <c r="H111" s="14">
        <f t="shared" si="13"/>
        <v>10320</v>
      </c>
      <c r="I111" s="33"/>
      <c r="J111" s="33"/>
      <c r="K111" s="33"/>
      <c r="L111" s="33"/>
    </row>
    <row r="112" spans="1:12" ht="36" customHeight="1" x14ac:dyDescent="0.25">
      <c r="A112" s="30" t="s">
        <v>105</v>
      </c>
      <c r="B112" s="24" t="s">
        <v>194</v>
      </c>
      <c r="C112" s="16">
        <v>100</v>
      </c>
      <c r="D112" s="44">
        <v>1</v>
      </c>
      <c r="E112" s="44">
        <f t="shared" si="10"/>
        <v>5</v>
      </c>
      <c r="F112" s="16">
        <f t="shared" si="11"/>
        <v>500</v>
      </c>
      <c r="G112" s="14">
        <f t="shared" si="12"/>
        <v>120</v>
      </c>
      <c r="H112" s="14">
        <f t="shared" si="13"/>
        <v>600</v>
      </c>
      <c r="I112" s="33"/>
      <c r="J112" s="33"/>
      <c r="K112" s="33"/>
      <c r="L112" s="33"/>
    </row>
    <row r="113" spans="1:17" ht="60" customHeight="1" x14ac:dyDescent="0.25">
      <c r="A113" s="120" t="s">
        <v>270</v>
      </c>
      <c r="B113" s="121"/>
      <c r="C113" s="32">
        <v>30</v>
      </c>
      <c r="D113" s="44">
        <v>0</v>
      </c>
      <c r="E113" s="44">
        <f t="shared" si="10"/>
        <v>0</v>
      </c>
      <c r="F113" s="16">
        <f t="shared" si="11"/>
        <v>0</v>
      </c>
      <c r="G113" s="14">
        <f t="shared" si="12"/>
        <v>36</v>
      </c>
      <c r="H113" s="14">
        <f t="shared" si="13"/>
        <v>0</v>
      </c>
    </row>
    <row r="114" spans="1:17" x14ac:dyDescent="0.25">
      <c r="A114" s="9"/>
      <c r="B114" s="26" t="s">
        <v>90</v>
      </c>
      <c r="C114" s="18"/>
      <c r="D114" s="45">
        <f>SUM(D98:D113)</f>
        <v>5085</v>
      </c>
      <c r="E114" s="44">
        <f>D114*5</f>
        <v>25425</v>
      </c>
      <c r="F114" s="18">
        <f>SUM(F98:F113)</f>
        <v>1601550</v>
      </c>
      <c r="G114" s="39"/>
      <c r="H114" s="39">
        <f>SUM(H98:H113)</f>
        <v>1921860</v>
      </c>
      <c r="J114" s="1"/>
      <c r="K114" s="1"/>
    </row>
    <row r="115" spans="1:17" x14ac:dyDescent="0.25">
      <c r="A115" s="27"/>
      <c r="B115" s="28"/>
      <c r="C115" s="29"/>
      <c r="D115" s="29"/>
      <c r="E115" s="29"/>
      <c r="F115" s="29"/>
      <c r="G115" s="36"/>
      <c r="H115" s="36"/>
      <c r="J115" s="1"/>
      <c r="K115" s="1"/>
    </row>
    <row r="116" spans="1:17" x14ac:dyDescent="0.25">
      <c r="A116"/>
      <c r="C116"/>
      <c r="D116"/>
      <c r="E116"/>
      <c r="F116"/>
      <c r="G116"/>
      <c r="H116"/>
    </row>
    <row r="117" spans="1:17" ht="15.75" x14ac:dyDescent="0.25">
      <c r="A117"/>
      <c r="B117" s="41" t="s">
        <v>196</v>
      </c>
      <c r="C117"/>
      <c r="D117"/>
      <c r="E117"/>
      <c r="F117"/>
      <c r="G117"/>
      <c r="H117"/>
    </row>
    <row r="118" spans="1:17" ht="101.25" customHeight="1" x14ac:dyDescent="0.25">
      <c r="A118" s="21" t="s">
        <v>0</v>
      </c>
      <c r="B118" s="22" t="s">
        <v>2</v>
      </c>
      <c r="C118" s="11" t="s">
        <v>275</v>
      </c>
      <c r="D118" s="43" t="s">
        <v>294</v>
      </c>
      <c r="E118" s="43" t="s">
        <v>295</v>
      </c>
      <c r="F118" s="11" t="s">
        <v>286</v>
      </c>
      <c r="G118" s="12" t="s">
        <v>284</v>
      </c>
      <c r="H118" s="12" t="s">
        <v>285</v>
      </c>
    </row>
    <row r="119" spans="1:17" ht="15.75" x14ac:dyDescent="0.25">
      <c r="A119" s="5" t="s">
        <v>91</v>
      </c>
      <c r="B119" s="34" t="s">
        <v>196</v>
      </c>
      <c r="C119" s="18">
        <v>80</v>
      </c>
      <c r="D119" s="45">
        <v>124</v>
      </c>
      <c r="E119" s="45">
        <f>D119*5</f>
        <v>620</v>
      </c>
      <c r="F119" s="18">
        <f>SUM(C119*E119)</f>
        <v>49600</v>
      </c>
      <c r="G119" s="39">
        <f>ROUND(C119+(C119*$K$3),0)</f>
        <v>96</v>
      </c>
      <c r="H119" s="39">
        <f>SUM(E119*G119)</f>
        <v>59520</v>
      </c>
      <c r="I119" s="2"/>
      <c r="L119" s="2"/>
    </row>
    <row r="120" spans="1:17" x14ac:dyDescent="0.25">
      <c r="A120"/>
      <c r="C120"/>
      <c r="D120"/>
      <c r="E120"/>
      <c r="F120"/>
      <c r="G120"/>
      <c r="H120"/>
    </row>
    <row r="121" spans="1:17" x14ac:dyDescent="0.25">
      <c r="A121"/>
      <c r="C121"/>
      <c r="D121"/>
      <c r="E121"/>
      <c r="F121"/>
      <c r="G121"/>
      <c r="H121"/>
    </row>
    <row r="122" spans="1:17" ht="15.75" x14ac:dyDescent="0.25">
      <c r="A122" s="33"/>
      <c r="B122" s="41" t="s">
        <v>197</v>
      </c>
      <c r="C122" s="33"/>
      <c r="D122" s="33"/>
      <c r="E122" s="33"/>
      <c r="F122" s="33"/>
      <c r="G122" s="33"/>
      <c r="H122" s="33"/>
    </row>
    <row r="123" spans="1:17" ht="94.5" x14ac:dyDescent="0.25">
      <c r="A123" s="21" t="s">
        <v>0</v>
      </c>
      <c r="B123" s="22" t="s">
        <v>2</v>
      </c>
      <c r="C123" s="11" t="s">
        <v>275</v>
      </c>
      <c r="D123" s="43" t="s">
        <v>294</v>
      </c>
      <c r="E123" s="43" t="s">
        <v>295</v>
      </c>
      <c r="F123" s="11" t="s">
        <v>286</v>
      </c>
      <c r="G123" s="12" t="s">
        <v>284</v>
      </c>
      <c r="H123" s="12" t="s">
        <v>285</v>
      </c>
    </row>
    <row r="124" spans="1:17" ht="15.75" x14ac:dyDescent="0.25">
      <c r="A124" s="9" t="s">
        <v>91</v>
      </c>
      <c r="B124" s="34" t="s">
        <v>198</v>
      </c>
      <c r="C124" s="18">
        <v>87</v>
      </c>
      <c r="D124" s="45">
        <v>164</v>
      </c>
      <c r="E124" s="45">
        <f>D124*5</f>
        <v>820</v>
      </c>
      <c r="F124" s="18">
        <f>SUM(C124*E124)</f>
        <v>71340</v>
      </c>
      <c r="G124" s="39">
        <f>ROUND(C124+(C124*$K$3),0)</f>
        <v>104</v>
      </c>
      <c r="H124" s="39">
        <f>SUM(E124*G124)</f>
        <v>85280</v>
      </c>
      <c r="I124" s="2"/>
      <c r="L124" s="2"/>
    </row>
    <row r="125" spans="1:17" x14ac:dyDescent="0.25">
      <c r="A125"/>
      <c r="C125"/>
      <c r="D125"/>
      <c r="E125"/>
      <c r="F125"/>
      <c r="G125"/>
      <c r="H125"/>
    </row>
    <row r="126" spans="1:17" x14ac:dyDescent="0.25">
      <c r="A126"/>
      <c r="C126"/>
      <c r="D126"/>
      <c r="E126"/>
      <c r="F126"/>
      <c r="G126"/>
      <c r="H126"/>
    </row>
    <row r="127" spans="1:17" ht="15.75" x14ac:dyDescent="0.25">
      <c r="A127" s="33"/>
      <c r="B127" s="41" t="s">
        <v>199</v>
      </c>
      <c r="C127" s="33"/>
      <c r="D127" s="33"/>
      <c r="E127" s="33"/>
      <c r="F127" s="33"/>
      <c r="G127" s="33"/>
      <c r="H127" s="33"/>
    </row>
    <row r="128" spans="1:17" ht="110.25" x14ac:dyDescent="0.25">
      <c r="A128" s="21" t="s">
        <v>0</v>
      </c>
      <c r="B128" s="22" t="s">
        <v>2</v>
      </c>
      <c r="C128" s="11" t="s">
        <v>277</v>
      </c>
      <c r="D128" s="43" t="s">
        <v>294</v>
      </c>
      <c r="E128" s="43" t="s">
        <v>295</v>
      </c>
      <c r="F128" s="11" t="s">
        <v>290</v>
      </c>
      <c r="G128" s="12" t="s">
        <v>287</v>
      </c>
      <c r="H128" s="12" t="s">
        <v>288</v>
      </c>
      <c r="I128" s="11" t="s">
        <v>278</v>
      </c>
      <c r="J128" s="43" t="s">
        <v>294</v>
      </c>
      <c r="K128" s="43" t="s">
        <v>295</v>
      </c>
      <c r="L128" s="11" t="s">
        <v>289</v>
      </c>
      <c r="M128" s="12" t="s">
        <v>291</v>
      </c>
      <c r="N128" s="12" t="s">
        <v>292</v>
      </c>
      <c r="P128" s="40" t="s">
        <v>279</v>
      </c>
      <c r="Q128" s="11" t="s">
        <v>280</v>
      </c>
    </row>
    <row r="129" spans="1:17" ht="30" x14ac:dyDescent="0.25">
      <c r="A129" s="9" t="s">
        <v>91</v>
      </c>
      <c r="B129" s="31" t="s">
        <v>200</v>
      </c>
      <c r="C129" s="16">
        <v>159</v>
      </c>
      <c r="D129" s="44">
        <v>390</v>
      </c>
      <c r="E129" s="44">
        <f t="shared" ref="E129:E170" si="14">D129*5</f>
        <v>1950</v>
      </c>
      <c r="F129" s="16">
        <f t="shared" ref="F129:F170" si="15">SUM(C129*E129)</f>
        <v>310050</v>
      </c>
      <c r="G129" s="14">
        <f t="shared" ref="G129:G170" si="16">ROUND(C129+(C129*$K$3),0)</f>
        <v>191</v>
      </c>
      <c r="H129" s="14">
        <f t="shared" ref="H129:H170" si="17">SUM(E129*G129)</f>
        <v>372450</v>
      </c>
      <c r="I129" s="16">
        <v>141</v>
      </c>
      <c r="J129" s="44">
        <v>2694</v>
      </c>
      <c r="K129" s="44">
        <f>J129*5</f>
        <v>13470</v>
      </c>
      <c r="L129" s="16">
        <f>SUM(I129*K129)</f>
        <v>1899270</v>
      </c>
      <c r="M129" s="14">
        <f>ROUND(I129+(I129*$K$3),0)</f>
        <v>169</v>
      </c>
      <c r="N129" s="14">
        <f t="shared" ref="N129:N170" si="18">SUM(K129*M129)</f>
        <v>2276430</v>
      </c>
      <c r="P129" s="13">
        <v>239.4</v>
      </c>
      <c r="Q129" s="16">
        <v>3015</v>
      </c>
    </row>
    <row r="130" spans="1:17" ht="30" x14ac:dyDescent="0.25">
      <c r="A130" s="9" t="s">
        <v>92</v>
      </c>
      <c r="B130" s="31" t="s">
        <v>201</v>
      </c>
      <c r="C130" s="16">
        <v>258</v>
      </c>
      <c r="D130" s="44">
        <v>3</v>
      </c>
      <c r="E130" s="44">
        <f t="shared" si="14"/>
        <v>15</v>
      </c>
      <c r="F130" s="16">
        <f t="shared" si="15"/>
        <v>3870</v>
      </c>
      <c r="G130" s="14">
        <f t="shared" si="16"/>
        <v>310</v>
      </c>
      <c r="H130" s="14">
        <f t="shared" si="17"/>
        <v>4650</v>
      </c>
      <c r="I130" s="16">
        <v>229</v>
      </c>
      <c r="J130" s="44">
        <v>27</v>
      </c>
      <c r="K130" s="44">
        <f t="shared" ref="K130:K170" si="19">J130*5</f>
        <v>135</v>
      </c>
      <c r="L130" s="16">
        <f t="shared" ref="L130:L170" si="20">SUM(I130*K130)</f>
        <v>30915</v>
      </c>
      <c r="M130" s="14">
        <f t="shared" ref="M130:M170" si="21">ROUND(I130+(I130*$K$3),0)</f>
        <v>275</v>
      </c>
      <c r="N130" s="14">
        <f t="shared" si="18"/>
        <v>37125</v>
      </c>
      <c r="P130" s="13">
        <v>387.8</v>
      </c>
      <c r="Q130" s="16">
        <v>30</v>
      </c>
    </row>
    <row r="131" spans="1:17" ht="30" x14ac:dyDescent="0.25">
      <c r="A131" s="9" t="s">
        <v>93</v>
      </c>
      <c r="B131" s="31" t="s">
        <v>202</v>
      </c>
      <c r="C131" s="16">
        <v>326</v>
      </c>
      <c r="D131" s="44">
        <v>5</v>
      </c>
      <c r="E131" s="44">
        <f t="shared" si="14"/>
        <v>25</v>
      </c>
      <c r="F131" s="16">
        <f t="shared" si="15"/>
        <v>8150</v>
      </c>
      <c r="G131" s="14">
        <f t="shared" si="16"/>
        <v>391</v>
      </c>
      <c r="H131" s="14">
        <f t="shared" si="17"/>
        <v>9775</v>
      </c>
      <c r="I131" s="16">
        <v>289</v>
      </c>
      <c r="J131" s="44">
        <v>80</v>
      </c>
      <c r="K131" s="44">
        <f t="shared" si="19"/>
        <v>400</v>
      </c>
      <c r="L131" s="16">
        <f t="shared" si="20"/>
        <v>115600</v>
      </c>
      <c r="M131" s="14">
        <f t="shared" si="21"/>
        <v>347</v>
      </c>
      <c r="N131" s="14">
        <f t="shared" si="18"/>
        <v>138800</v>
      </c>
      <c r="P131" s="13">
        <v>491.4</v>
      </c>
      <c r="Q131" s="16">
        <v>95</v>
      </c>
    </row>
    <row r="132" spans="1:17" ht="31.5" x14ac:dyDescent="0.25">
      <c r="A132" s="9" t="s">
        <v>94</v>
      </c>
      <c r="B132" s="35" t="s">
        <v>203</v>
      </c>
      <c r="C132" s="16">
        <v>159</v>
      </c>
      <c r="D132" s="44">
        <v>30</v>
      </c>
      <c r="E132" s="44">
        <f t="shared" si="14"/>
        <v>150</v>
      </c>
      <c r="F132" s="16">
        <f t="shared" si="15"/>
        <v>23850</v>
      </c>
      <c r="G132" s="14">
        <f t="shared" si="16"/>
        <v>191</v>
      </c>
      <c r="H132" s="14">
        <f t="shared" si="17"/>
        <v>28650</v>
      </c>
      <c r="I132" s="16">
        <v>141</v>
      </c>
      <c r="J132" s="44">
        <v>43</v>
      </c>
      <c r="K132" s="44">
        <f t="shared" si="19"/>
        <v>215</v>
      </c>
      <c r="L132" s="16">
        <f t="shared" si="20"/>
        <v>30315</v>
      </c>
      <c r="M132" s="14">
        <f t="shared" si="21"/>
        <v>169</v>
      </c>
      <c r="N132" s="14">
        <f t="shared" si="18"/>
        <v>36335</v>
      </c>
      <c r="P132" s="13">
        <v>239.4</v>
      </c>
      <c r="Q132" s="16">
        <v>43</v>
      </c>
    </row>
    <row r="133" spans="1:17" ht="31.5" x14ac:dyDescent="0.25">
      <c r="A133" s="9" t="s">
        <v>95</v>
      </c>
      <c r="B133" s="35" t="s">
        <v>204</v>
      </c>
      <c r="C133" s="16">
        <v>258</v>
      </c>
      <c r="D133" s="44">
        <f>P133-I133</f>
        <v>158.80000000000001</v>
      </c>
      <c r="E133" s="44">
        <f t="shared" si="14"/>
        <v>794</v>
      </c>
      <c r="F133" s="16">
        <f t="shared" si="15"/>
        <v>204852</v>
      </c>
      <c r="G133" s="14">
        <f t="shared" si="16"/>
        <v>310</v>
      </c>
      <c r="H133" s="14">
        <f t="shared" si="17"/>
        <v>246140</v>
      </c>
      <c r="I133" s="16">
        <v>229</v>
      </c>
      <c r="J133" s="44">
        <v>0</v>
      </c>
      <c r="K133" s="44">
        <f t="shared" si="19"/>
        <v>0</v>
      </c>
      <c r="L133" s="16">
        <f t="shared" si="20"/>
        <v>0</v>
      </c>
      <c r="M133" s="14">
        <f t="shared" si="21"/>
        <v>275</v>
      </c>
      <c r="N133" s="14">
        <f t="shared" si="18"/>
        <v>0</v>
      </c>
      <c r="P133" s="13">
        <v>387.8</v>
      </c>
      <c r="Q133" s="16">
        <v>0</v>
      </c>
    </row>
    <row r="134" spans="1:17" ht="30" x14ac:dyDescent="0.25">
      <c r="A134" s="9" t="s">
        <v>96</v>
      </c>
      <c r="B134" s="31" t="s">
        <v>205</v>
      </c>
      <c r="C134" s="16">
        <v>326</v>
      </c>
      <c r="D134" s="44">
        <f>P134-I134</f>
        <v>202.39999999999998</v>
      </c>
      <c r="E134" s="44">
        <f t="shared" si="14"/>
        <v>1011.9999999999999</v>
      </c>
      <c r="F134" s="16">
        <f t="shared" si="15"/>
        <v>329911.99999999994</v>
      </c>
      <c r="G134" s="14">
        <f t="shared" si="16"/>
        <v>391</v>
      </c>
      <c r="H134" s="14">
        <f t="shared" si="17"/>
        <v>395691.99999999994</v>
      </c>
      <c r="I134" s="16">
        <v>289</v>
      </c>
      <c r="J134" s="44">
        <v>0</v>
      </c>
      <c r="K134" s="44">
        <f t="shared" si="19"/>
        <v>0</v>
      </c>
      <c r="L134" s="16">
        <f t="shared" si="20"/>
        <v>0</v>
      </c>
      <c r="M134" s="14">
        <f t="shared" si="21"/>
        <v>347</v>
      </c>
      <c r="N134" s="14">
        <f t="shared" si="18"/>
        <v>0</v>
      </c>
      <c r="P134" s="13">
        <v>491.4</v>
      </c>
      <c r="Q134" s="16">
        <v>2</v>
      </c>
    </row>
    <row r="135" spans="1:17" ht="30" x14ac:dyDescent="0.25">
      <c r="A135" s="9" t="s">
        <v>97</v>
      </c>
      <c r="B135" s="31" t="s">
        <v>206</v>
      </c>
      <c r="C135" s="16">
        <v>217</v>
      </c>
      <c r="D135" s="44">
        <v>6</v>
      </c>
      <c r="E135" s="44">
        <f t="shared" si="14"/>
        <v>30</v>
      </c>
      <c r="F135" s="16">
        <f t="shared" si="15"/>
        <v>6510</v>
      </c>
      <c r="G135" s="14">
        <f t="shared" si="16"/>
        <v>260</v>
      </c>
      <c r="H135" s="14">
        <f t="shared" si="17"/>
        <v>7800</v>
      </c>
      <c r="I135" s="16">
        <v>192</v>
      </c>
      <c r="J135" s="44">
        <v>190</v>
      </c>
      <c r="K135" s="44">
        <f t="shared" si="19"/>
        <v>950</v>
      </c>
      <c r="L135" s="16">
        <f t="shared" si="20"/>
        <v>182400</v>
      </c>
      <c r="M135" s="14">
        <f t="shared" si="21"/>
        <v>230</v>
      </c>
      <c r="N135" s="14">
        <f t="shared" si="18"/>
        <v>218500</v>
      </c>
      <c r="P135" s="13">
        <v>239.4</v>
      </c>
      <c r="Q135" s="16">
        <v>194</v>
      </c>
    </row>
    <row r="136" spans="1:17" ht="30" x14ac:dyDescent="0.25">
      <c r="A136" s="9" t="s">
        <v>98</v>
      </c>
      <c r="B136" s="31" t="s">
        <v>207</v>
      </c>
      <c r="C136" s="16">
        <v>159</v>
      </c>
      <c r="D136" s="44">
        <f>P136-I136</f>
        <v>98.4</v>
      </c>
      <c r="E136" s="44">
        <f t="shared" si="14"/>
        <v>492</v>
      </c>
      <c r="F136" s="16">
        <f t="shared" si="15"/>
        <v>78228</v>
      </c>
      <c r="G136" s="14">
        <f t="shared" si="16"/>
        <v>191</v>
      </c>
      <c r="H136" s="14">
        <f t="shared" si="17"/>
        <v>93972</v>
      </c>
      <c r="I136" s="16">
        <v>141</v>
      </c>
      <c r="J136" s="44">
        <v>2</v>
      </c>
      <c r="K136" s="44">
        <f t="shared" si="19"/>
        <v>10</v>
      </c>
      <c r="L136" s="16">
        <f t="shared" si="20"/>
        <v>1410</v>
      </c>
      <c r="M136" s="14">
        <f t="shared" si="21"/>
        <v>169</v>
      </c>
      <c r="N136" s="14">
        <f t="shared" si="18"/>
        <v>1690</v>
      </c>
      <c r="P136" s="13">
        <v>239.4</v>
      </c>
      <c r="Q136" s="16">
        <v>2</v>
      </c>
    </row>
    <row r="137" spans="1:17" ht="30" x14ac:dyDescent="0.25">
      <c r="A137" s="9" t="s">
        <v>99</v>
      </c>
      <c r="B137" s="31" t="s">
        <v>208</v>
      </c>
      <c r="C137" s="16">
        <v>258</v>
      </c>
      <c r="D137" s="44">
        <f>P137-I137</f>
        <v>158.80000000000001</v>
      </c>
      <c r="E137" s="44">
        <f t="shared" si="14"/>
        <v>794</v>
      </c>
      <c r="F137" s="16">
        <f t="shared" si="15"/>
        <v>204852</v>
      </c>
      <c r="G137" s="14">
        <f t="shared" si="16"/>
        <v>310</v>
      </c>
      <c r="H137" s="14">
        <f t="shared" si="17"/>
        <v>246140</v>
      </c>
      <c r="I137" s="16">
        <v>229</v>
      </c>
      <c r="J137" s="44">
        <v>0</v>
      </c>
      <c r="K137" s="44">
        <f t="shared" si="19"/>
        <v>0</v>
      </c>
      <c r="L137" s="16">
        <f t="shared" si="20"/>
        <v>0</v>
      </c>
      <c r="M137" s="14">
        <f t="shared" si="21"/>
        <v>275</v>
      </c>
      <c r="N137" s="14">
        <f t="shared" si="18"/>
        <v>0</v>
      </c>
      <c r="P137" s="13">
        <v>387.8</v>
      </c>
      <c r="Q137" s="16">
        <v>0</v>
      </c>
    </row>
    <row r="138" spans="1:17" ht="30" x14ac:dyDescent="0.25">
      <c r="A138" s="9" t="s">
        <v>100</v>
      </c>
      <c r="B138" s="31" t="s">
        <v>209</v>
      </c>
      <c r="C138" s="16">
        <v>326</v>
      </c>
      <c r="D138" s="44">
        <f>P138-I138</f>
        <v>202.39999999999998</v>
      </c>
      <c r="E138" s="44">
        <f t="shared" si="14"/>
        <v>1011.9999999999999</v>
      </c>
      <c r="F138" s="16">
        <f t="shared" si="15"/>
        <v>329911.99999999994</v>
      </c>
      <c r="G138" s="14">
        <f t="shared" si="16"/>
        <v>391</v>
      </c>
      <c r="H138" s="14">
        <f t="shared" si="17"/>
        <v>395691.99999999994</v>
      </c>
      <c r="I138" s="16">
        <v>289</v>
      </c>
      <c r="J138" s="44">
        <v>1</v>
      </c>
      <c r="K138" s="44">
        <f t="shared" si="19"/>
        <v>5</v>
      </c>
      <c r="L138" s="16">
        <f t="shared" si="20"/>
        <v>1445</v>
      </c>
      <c r="M138" s="14">
        <f t="shared" si="21"/>
        <v>347</v>
      </c>
      <c r="N138" s="14">
        <f t="shared" si="18"/>
        <v>1735</v>
      </c>
      <c r="P138" s="13">
        <v>491.4</v>
      </c>
      <c r="Q138" s="16">
        <v>1</v>
      </c>
    </row>
    <row r="139" spans="1:17" ht="30" x14ac:dyDescent="0.25">
      <c r="A139" s="9" t="s">
        <v>101</v>
      </c>
      <c r="B139" s="31" t="s">
        <v>210</v>
      </c>
      <c r="C139" s="16">
        <v>179</v>
      </c>
      <c r="D139" s="44">
        <v>9</v>
      </c>
      <c r="E139" s="44">
        <f t="shared" si="14"/>
        <v>45</v>
      </c>
      <c r="F139" s="16">
        <f t="shared" si="15"/>
        <v>8055</v>
      </c>
      <c r="G139" s="14">
        <f t="shared" si="16"/>
        <v>215</v>
      </c>
      <c r="H139" s="14">
        <f t="shared" si="17"/>
        <v>9675</v>
      </c>
      <c r="I139" s="16">
        <v>159</v>
      </c>
      <c r="J139" s="44">
        <v>44</v>
      </c>
      <c r="K139" s="44">
        <f t="shared" si="19"/>
        <v>220</v>
      </c>
      <c r="L139" s="16">
        <f t="shared" si="20"/>
        <v>34980</v>
      </c>
      <c r="M139" s="14">
        <f t="shared" si="21"/>
        <v>191</v>
      </c>
      <c r="N139" s="14">
        <f t="shared" si="18"/>
        <v>42020</v>
      </c>
      <c r="P139" s="13">
        <v>268.8</v>
      </c>
      <c r="Q139" s="16">
        <v>44</v>
      </c>
    </row>
    <row r="140" spans="1:17" ht="30" x14ac:dyDescent="0.25">
      <c r="A140" s="9" t="s">
        <v>102</v>
      </c>
      <c r="B140" s="31" t="s">
        <v>211</v>
      </c>
      <c r="C140" s="16">
        <v>298</v>
      </c>
      <c r="D140" s="44">
        <v>1</v>
      </c>
      <c r="E140" s="44">
        <f t="shared" si="14"/>
        <v>5</v>
      </c>
      <c r="F140" s="16">
        <f t="shared" si="15"/>
        <v>1490</v>
      </c>
      <c r="G140" s="14">
        <f t="shared" si="16"/>
        <v>358</v>
      </c>
      <c r="H140" s="14">
        <f t="shared" si="17"/>
        <v>1790</v>
      </c>
      <c r="I140" s="16">
        <v>264</v>
      </c>
      <c r="J140" s="44">
        <v>0</v>
      </c>
      <c r="K140" s="44">
        <f t="shared" si="19"/>
        <v>0</v>
      </c>
      <c r="L140" s="16">
        <f t="shared" si="20"/>
        <v>0</v>
      </c>
      <c r="M140" s="14">
        <f t="shared" si="21"/>
        <v>317</v>
      </c>
      <c r="N140" s="14">
        <f t="shared" si="18"/>
        <v>0</v>
      </c>
      <c r="P140" s="13">
        <v>448</v>
      </c>
      <c r="Q140" s="16">
        <v>1</v>
      </c>
    </row>
    <row r="141" spans="1:17" ht="30" x14ac:dyDescent="0.25">
      <c r="A141" s="9" t="s">
        <v>103</v>
      </c>
      <c r="B141" s="31" t="s">
        <v>212</v>
      </c>
      <c r="C141" s="16">
        <v>386</v>
      </c>
      <c r="D141" s="44">
        <f>P141-I141</f>
        <v>239</v>
      </c>
      <c r="E141" s="44">
        <f t="shared" si="14"/>
        <v>1195</v>
      </c>
      <c r="F141" s="16">
        <f t="shared" si="15"/>
        <v>461270</v>
      </c>
      <c r="G141" s="14">
        <f t="shared" si="16"/>
        <v>463</v>
      </c>
      <c r="H141" s="14">
        <f t="shared" si="17"/>
        <v>553285</v>
      </c>
      <c r="I141" s="16">
        <v>342</v>
      </c>
      <c r="J141" s="44">
        <v>5</v>
      </c>
      <c r="K141" s="44">
        <f t="shared" si="19"/>
        <v>25</v>
      </c>
      <c r="L141" s="16">
        <f t="shared" si="20"/>
        <v>8550</v>
      </c>
      <c r="M141" s="14">
        <f t="shared" si="21"/>
        <v>410</v>
      </c>
      <c r="N141" s="14">
        <f t="shared" si="18"/>
        <v>10250</v>
      </c>
      <c r="P141" s="13">
        <v>581</v>
      </c>
      <c r="Q141" s="16">
        <v>6</v>
      </c>
    </row>
    <row r="142" spans="1:17" ht="30" x14ac:dyDescent="0.25">
      <c r="A142" s="9" t="s">
        <v>104</v>
      </c>
      <c r="B142" s="31" t="s">
        <v>213</v>
      </c>
      <c r="C142" s="16">
        <v>179</v>
      </c>
      <c r="D142" s="44">
        <v>87</v>
      </c>
      <c r="E142" s="44">
        <f t="shared" si="14"/>
        <v>435</v>
      </c>
      <c r="F142" s="16">
        <f t="shared" si="15"/>
        <v>77865</v>
      </c>
      <c r="G142" s="14">
        <f t="shared" si="16"/>
        <v>215</v>
      </c>
      <c r="H142" s="14">
        <f t="shared" si="17"/>
        <v>93525</v>
      </c>
      <c r="I142" s="16">
        <v>159</v>
      </c>
      <c r="J142" s="44">
        <v>467</v>
      </c>
      <c r="K142" s="44">
        <f t="shared" si="19"/>
        <v>2335</v>
      </c>
      <c r="L142" s="16">
        <f t="shared" si="20"/>
        <v>371265</v>
      </c>
      <c r="M142" s="14">
        <f t="shared" si="21"/>
        <v>191</v>
      </c>
      <c r="N142" s="14">
        <f t="shared" si="18"/>
        <v>445985</v>
      </c>
      <c r="P142" s="13">
        <v>268.8</v>
      </c>
      <c r="Q142" s="16">
        <v>467</v>
      </c>
    </row>
    <row r="143" spans="1:17" ht="30" x14ac:dyDescent="0.25">
      <c r="A143" s="9" t="s">
        <v>105</v>
      </c>
      <c r="B143" s="31" t="s">
        <v>214</v>
      </c>
      <c r="C143" s="16">
        <v>298</v>
      </c>
      <c r="D143" s="44">
        <v>4</v>
      </c>
      <c r="E143" s="44">
        <f t="shared" si="14"/>
        <v>20</v>
      </c>
      <c r="F143" s="16">
        <f t="shared" si="15"/>
        <v>5960</v>
      </c>
      <c r="G143" s="14">
        <f t="shared" si="16"/>
        <v>358</v>
      </c>
      <c r="H143" s="14">
        <f t="shared" si="17"/>
        <v>7160</v>
      </c>
      <c r="I143" s="16">
        <v>264</v>
      </c>
      <c r="J143" s="44">
        <v>21</v>
      </c>
      <c r="K143" s="44">
        <f t="shared" si="19"/>
        <v>105</v>
      </c>
      <c r="L143" s="16">
        <f t="shared" si="20"/>
        <v>27720</v>
      </c>
      <c r="M143" s="14">
        <f t="shared" si="21"/>
        <v>317</v>
      </c>
      <c r="N143" s="14">
        <f t="shared" si="18"/>
        <v>33285</v>
      </c>
      <c r="P143" s="13">
        <v>448</v>
      </c>
      <c r="Q143" s="16">
        <v>22</v>
      </c>
    </row>
    <row r="144" spans="1:17" ht="30" x14ac:dyDescent="0.25">
      <c r="A144" s="9" t="s">
        <v>106</v>
      </c>
      <c r="B144" s="31" t="s">
        <v>215</v>
      </c>
      <c r="C144" s="16">
        <v>386</v>
      </c>
      <c r="D144" s="44">
        <v>20</v>
      </c>
      <c r="E144" s="44">
        <f t="shared" si="14"/>
        <v>100</v>
      </c>
      <c r="F144" s="16">
        <f t="shared" si="15"/>
        <v>38600</v>
      </c>
      <c r="G144" s="14">
        <f t="shared" si="16"/>
        <v>463</v>
      </c>
      <c r="H144" s="14">
        <f t="shared" si="17"/>
        <v>46300</v>
      </c>
      <c r="I144" s="16">
        <v>342</v>
      </c>
      <c r="J144" s="44">
        <v>247</v>
      </c>
      <c r="K144" s="44">
        <f t="shared" si="19"/>
        <v>1235</v>
      </c>
      <c r="L144" s="16">
        <f t="shared" si="20"/>
        <v>422370</v>
      </c>
      <c r="M144" s="14">
        <f t="shared" si="21"/>
        <v>410</v>
      </c>
      <c r="N144" s="14">
        <f t="shared" si="18"/>
        <v>506350</v>
      </c>
      <c r="P144" s="13">
        <v>581</v>
      </c>
      <c r="Q144" s="16">
        <v>255</v>
      </c>
    </row>
    <row r="145" spans="1:24" ht="30" x14ac:dyDescent="0.25">
      <c r="A145" s="9" t="s">
        <v>107</v>
      </c>
      <c r="B145" s="31" t="s">
        <v>216</v>
      </c>
      <c r="C145" s="16">
        <v>179</v>
      </c>
      <c r="D145" s="44">
        <v>50</v>
      </c>
      <c r="E145" s="44">
        <f t="shared" si="14"/>
        <v>250</v>
      </c>
      <c r="F145" s="16">
        <f t="shared" si="15"/>
        <v>44750</v>
      </c>
      <c r="G145" s="14">
        <f t="shared" si="16"/>
        <v>215</v>
      </c>
      <c r="H145" s="14">
        <f t="shared" si="17"/>
        <v>53750</v>
      </c>
      <c r="I145" s="16">
        <v>159</v>
      </c>
      <c r="J145" s="44">
        <v>602</v>
      </c>
      <c r="K145" s="44">
        <f t="shared" si="19"/>
        <v>3010</v>
      </c>
      <c r="L145" s="16">
        <f t="shared" si="20"/>
        <v>478590</v>
      </c>
      <c r="M145" s="14">
        <f t="shared" si="21"/>
        <v>191</v>
      </c>
      <c r="N145" s="14">
        <f t="shared" si="18"/>
        <v>574910</v>
      </c>
      <c r="P145" s="13">
        <v>268.8</v>
      </c>
      <c r="Q145" s="16">
        <v>641</v>
      </c>
    </row>
    <row r="146" spans="1:24" ht="30" x14ac:dyDescent="0.25">
      <c r="A146" s="9" t="s">
        <v>108</v>
      </c>
      <c r="B146" s="31" t="s">
        <v>217</v>
      </c>
      <c r="C146" s="16">
        <v>298</v>
      </c>
      <c r="D146" s="44">
        <v>10</v>
      </c>
      <c r="E146" s="44">
        <f t="shared" si="14"/>
        <v>50</v>
      </c>
      <c r="F146" s="16">
        <f t="shared" si="15"/>
        <v>14900</v>
      </c>
      <c r="G146" s="14">
        <f t="shared" si="16"/>
        <v>358</v>
      </c>
      <c r="H146" s="14">
        <f t="shared" si="17"/>
        <v>17900</v>
      </c>
      <c r="I146" s="16">
        <v>264</v>
      </c>
      <c r="J146" s="44">
        <v>39</v>
      </c>
      <c r="K146" s="44">
        <f t="shared" si="19"/>
        <v>195</v>
      </c>
      <c r="L146" s="16">
        <f t="shared" si="20"/>
        <v>51480</v>
      </c>
      <c r="M146" s="14">
        <f t="shared" si="21"/>
        <v>317</v>
      </c>
      <c r="N146" s="14">
        <f t="shared" si="18"/>
        <v>61815</v>
      </c>
      <c r="P146" s="13">
        <v>581</v>
      </c>
      <c r="Q146" s="16">
        <v>39</v>
      </c>
    </row>
    <row r="147" spans="1:24" ht="30" x14ac:dyDescent="0.25">
      <c r="A147" s="9" t="s">
        <v>109</v>
      </c>
      <c r="B147" s="31" t="s">
        <v>218</v>
      </c>
      <c r="C147" s="16">
        <v>386</v>
      </c>
      <c r="D147" s="44">
        <v>44</v>
      </c>
      <c r="E147" s="44">
        <f t="shared" si="14"/>
        <v>220</v>
      </c>
      <c r="F147" s="16">
        <f t="shared" si="15"/>
        <v>84920</v>
      </c>
      <c r="G147" s="14">
        <f t="shared" si="16"/>
        <v>463</v>
      </c>
      <c r="H147" s="14">
        <f t="shared" si="17"/>
        <v>101860</v>
      </c>
      <c r="I147" s="16">
        <v>342</v>
      </c>
      <c r="J147" s="44">
        <v>487</v>
      </c>
      <c r="K147" s="44">
        <f t="shared" si="19"/>
        <v>2435</v>
      </c>
      <c r="L147" s="16">
        <f t="shared" si="20"/>
        <v>832770</v>
      </c>
      <c r="M147" s="14">
        <f t="shared" si="21"/>
        <v>410</v>
      </c>
      <c r="N147" s="14">
        <f t="shared" si="18"/>
        <v>998350</v>
      </c>
      <c r="P147" s="13">
        <v>593.6</v>
      </c>
      <c r="Q147" s="16">
        <v>534</v>
      </c>
    </row>
    <row r="148" spans="1:24" ht="30" x14ac:dyDescent="0.25">
      <c r="A148" s="9" t="s">
        <v>110</v>
      </c>
      <c r="B148" s="31" t="s">
        <v>219</v>
      </c>
      <c r="C148" s="16">
        <v>179</v>
      </c>
      <c r="D148" s="44">
        <v>218</v>
      </c>
      <c r="E148" s="44">
        <f t="shared" si="14"/>
        <v>1090</v>
      </c>
      <c r="F148" s="16">
        <f t="shared" si="15"/>
        <v>195110</v>
      </c>
      <c r="G148" s="14">
        <f t="shared" si="16"/>
        <v>215</v>
      </c>
      <c r="H148" s="14">
        <f t="shared" si="17"/>
        <v>234350</v>
      </c>
      <c r="I148" s="16">
        <v>159</v>
      </c>
      <c r="J148" s="44">
        <v>425</v>
      </c>
      <c r="K148" s="44">
        <f t="shared" si="19"/>
        <v>2125</v>
      </c>
      <c r="L148" s="16">
        <f t="shared" si="20"/>
        <v>337875</v>
      </c>
      <c r="M148" s="14">
        <f t="shared" si="21"/>
        <v>191</v>
      </c>
      <c r="N148" s="14">
        <f t="shared" si="18"/>
        <v>405875</v>
      </c>
      <c r="P148" s="13">
        <v>268</v>
      </c>
      <c r="Q148" s="16">
        <v>433</v>
      </c>
    </row>
    <row r="149" spans="1:24" ht="30" x14ac:dyDescent="0.25">
      <c r="A149" s="9" t="s">
        <v>111</v>
      </c>
      <c r="B149" s="31" t="s">
        <v>220</v>
      </c>
      <c r="C149" s="16">
        <v>298</v>
      </c>
      <c r="D149" s="44">
        <f>P149-I149</f>
        <v>184</v>
      </c>
      <c r="E149" s="44">
        <f t="shared" si="14"/>
        <v>920</v>
      </c>
      <c r="F149" s="16">
        <f t="shared" si="15"/>
        <v>274160</v>
      </c>
      <c r="G149" s="14">
        <f t="shared" si="16"/>
        <v>358</v>
      </c>
      <c r="H149" s="14">
        <f t="shared" si="17"/>
        <v>329360</v>
      </c>
      <c r="I149" s="16">
        <v>264</v>
      </c>
      <c r="J149" s="44">
        <v>25</v>
      </c>
      <c r="K149" s="44">
        <f t="shared" si="19"/>
        <v>125</v>
      </c>
      <c r="L149" s="16">
        <f t="shared" si="20"/>
        <v>33000</v>
      </c>
      <c r="M149" s="14">
        <f t="shared" si="21"/>
        <v>317</v>
      </c>
      <c r="N149" s="14">
        <f t="shared" si="18"/>
        <v>39625</v>
      </c>
      <c r="P149" s="13">
        <v>448</v>
      </c>
      <c r="Q149" s="16">
        <v>26</v>
      </c>
    </row>
    <row r="150" spans="1:24" ht="30" x14ac:dyDescent="0.25">
      <c r="A150" s="9" t="s">
        <v>112</v>
      </c>
      <c r="B150" s="31" t="s">
        <v>221</v>
      </c>
      <c r="C150" s="16">
        <v>386</v>
      </c>
      <c r="D150" s="44">
        <v>227</v>
      </c>
      <c r="E150" s="44">
        <f t="shared" si="14"/>
        <v>1135</v>
      </c>
      <c r="F150" s="16">
        <f t="shared" si="15"/>
        <v>438110</v>
      </c>
      <c r="G150" s="14">
        <f t="shared" si="16"/>
        <v>463</v>
      </c>
      <c r="H150" s="14">
        <f t="shared" si="17"/>
        <v>525505</v>
      </c>
      <c r="I150" s="16">
        <v>342</v>
      </c>
      <c r="J150" s="44">
        <v>286</v>
      </c>
      <c r="K150" s="44">
        <f t="shared" si="19"/>
        <v>1430</v>
      </c>
      <c r="L150" s="16">
        <f t="shared" si="20"/>
        <v>489060</v>
      </c>
      <c r="M150" s="14">
        <f t="shared" si="21"/>
        <v>410</v>
      </c>
      <c r="N150" s="14">
        <f t="shared" si="18"/>
        <v>586300</v>
      </c>
      <c r="P150" s="13">
        <v>581</v>
      </c>
      <c r="Q150" s="16">
        <v>493</v>
      </c>
    </row>
    <row r="151" spans="1:24" ht="40.5" customHeight="1" x14ac:dyDescent="0.25">
      <c r="A151" s="9">
        <v>23</v>
      </c>
      <c r="B151" s="31" t="s">
        <v>271</v>
      </c>
      <c r="C151" s="16">
        <v>0</v>
      </c>
      <c r="D151" s="44">
        <v>0</v>
      </c>
      <c r="E151" s="44">
        <f t="shared" si="14"/>
        <v>0</v>
      </c>
      <c r="F151" s="16">
        <f t="shared" si="15"/>
        <v>0</v>
      </c>
      <c r="G151" s="14">
        <f t="shared" si="16"/>
        <v>0</v>
      </c>
      <c r="H151" s="14">
        <f t="shared" si="17"/>
        <v>0</v>
      </c>
      <c r="I151" s="16">
        <v>0</v>
      </c>
      <c r="J151" s="44">
        <v>0</v>
      </c>
      <c r="K151" s="44">
        <f t="shared" si="19"/>
        <v>0</v>
      </c>
      <c r="L151" s="16">
        <f t="shared" si="20"/>
        <v>0</v>
      </c>
      <c r="M151" s="14">
        <f t="shared" si="21"/>
        <v>0</v>
      </c>
      <c r="N151" s="14">
        <f t="shared" si="18"/>
        <v>0</v>
      </c>
      <c r="O151" s="2"/>
      <c r="P151" s="13">
        <v>326.2</v>
      </c>
      <c r="Q151" s="16">
        <v>19</v>
      </c>
    </row>
    <row r="152" spans="1:24" ht="41.25" customHeight="1" x14ac:dyDescent="0.25">
      <c r="A152" s="9">
        <v>24</v>
      </c>
      <c r="B152" s="31" t="s">
        <v>272</v>
      </c>
      <c r="C152" s="16">
        <v>0</v>
      </c>
      <c r="D152" s="44">
        <v>0</v>
      </c>
      <c r="E152" s="44">
        <f t="shared" si="14"/>
        <v>0</v>
      </c>
      <c r="F152" s="16">
        <f t="shared" si="15"/>
        <v>0</v>
      </c>
      <c r="G152" s="14">
        <f t="shared" si="16"/>
        <v>0</v>
      </c>
      <c r="H152" s="14">
        <f t="shared" si="17"/>
        <v>0</v>
      </c>
      <c r="I152" s="16">
        <v>0</v>
      </c>
      <c r="J152" s="44">
        <v>0</v>
      </c>
      <c r="K152" s="44">
        <f t="shared" si="19"/>
        <v>0</v>
      </c>
      <c r="L152" s="16">
        <f t="shared" si="20"/>
        <v>0</v>
      </c>
      <c r="M152" s="14">
        <f t="shared" si="21"/>
        <v>0</v>
      </c>
      <c r="N152" s="14">
        <f t="shared" si="18"/>
        <v>0</v>
      </c>
      <c r="O152" s="2"/>
      <c r="P152" s="13">
        <v>687.4</v>
      </c>
      <c r="Q152" s="16">
        <v>6</v>
      </c>
    </row>
    <row r="153" spans="1:24" ht="34.5" customHeight="1" x14ac:dyDescent="0.25">
      <c r="A153" s="9">
        <v>25</v>
      </c>
      <c r="B153" s="31" t="s">
        <v>222</v>
      </c>
      <c r="C153" s="16">
        <v>179</v>
      </c>
      <c r="D153" s="44">
        <v>3</v>
      </c>
      <c r="E153" s="44">
        <f t="shared" si="14"/>
        <v>15</v>
      </c>
      <c r="F153" s="16">
        <f t="shared" si="15"/>
        <v>2685</v>
      </c>
      <c r="G153" s="14">
        <f t="shared" si="16"/>
        <v>215</v>
      </c>
      <c r="H153" s="14">
        <f t="shared" si="17"/>
        <v>3225</v>
      </c>
      <c r="I153" s="16">
        <v>159</v>
      </c>
      <c r="J153" s="44">
        <v>13</v>
      </c>
      <c r="K153" s="44">
        <f t="shared" si="19"/>
        <v>65</v>
      </c>
      <c r="L153" s="16">
        <f t="shared" si="20"/>
        <v>10335</v>
      </c>
      <c r="M153" s="14">
        <f t="shared" si="21"/>
        <v>191</v>
      </c>
      <c r="N153" s="14">
        <f t="shared" si="18"/>
        <v>12415</v>
      </c>
      <c r="P153" s="13">
        <v>268.8</v>
      </c>
      <c r="Q153" s="16">
        <v>35</v>
      </c>
    </row>
    <row r="154" spans="1:24" ht="45" x14ac:dyDescent="0.25">
      <c r="A154" s="30">
        <v>26</v>
      </c>
      <c r="B154" s="20" t="s">
        <v>223</v>
      </c>
      <c r="C154" s="16">
        <v>179</v>
      </c>
      <c r="D154" s="44">
        <v>44</v>
      </c>
      <c r="E154" s="44">
        <f t="shared" si="14"/>
        <v>220</v>
      </c>
      <c r="F154" s="16">
        <f t="shared" si="15"/>
        <v>39380</v>
      </c>
      <c r="G154" s="14">
        <f t="shared" si="16"/>
        <v>215</v>
      </c>
      <c r="H154" s="14">
        <f t="shared" si="17"/>
        <v>47300</v>
      </c>
      <c r="I154" s="16">
        <v>159</v>
      </c>
      <c r="J154" s="44">
        <v>321</v>
      </c>
      <c r="K154" s="44">
        <f t="shared" si="19"/>
        <v>1605</v>
      </c>
      <c r="L154" s="16">
        <f t="shared" si="20"/>
        <v>255195</v>
      </c>
      <c r="M154" s="14">
        <f t="shared" si="21"/>
        <v>191</v>
      </c>
      <c r="N154" s="14">
        <f t="shared" si="18"/>
        <v>306555</v>
      </c>
      <c r="P154" s="13">
        <v>268.8</v>
      </c>
      <c r="Q154" s="16">
        <v>530</v>
      </c>
      <c r="X154" s="4"/>
    </row>
    <row r="155" spans="1:24" ht="45" x14ac:dyDescent="0.25">
      <c r="A155" s="30">
        <v>28</v>
      </c>
      <c r="B155" s="20" t="s">
        <v>224</v>
      </c>
      <c r="C155" s="16">
        <v>386</v>
      </c>
      <c r="D155" s="44">
        <v>0</v>
      </c>
      <c r="E155" s="44">
        <f t="shared" si="14"/>
        <v>0</v>
      </c>
      <c r="F155" s="16">
        <f t="shared" si="15"/>
        <v>0</v>
      </c>
      <c r="G155" s="14">
        <f t="shared" si="16"/>
        <v>463</v>
      </c>
      <c r="H155" s="14">
        <f t="shared" si="17"/>
        <v>0</v>
      </c>
      <c r="I155" s="16">
        <v>342</v>
      </c>
      <c r="J155" s="44">
        <v>11</v>
      </c>
      <c r="K155" s="44">
        <f t="shared" si="19"/>
        <v>55</v>
      </c>
      <c r="L155" s="16">
        <f t="shared" si="20"/>
        <v>18810</v>
      </c>
      <c r="M155" s="14">
        <f t="shared" si="21"/>
        <v>410</v>
      </c>
      <c r="N155" s="14">
        <f t="shared" si="18"/>
        <v>22550</v>
      </c>
      <c r="P155" s="13">
        <v>581</v>
      </c>
      <c r="Q155" s="16">
        <v>12</v>
      </c>
    </row>
    <row r="156" spans="1:24" ht="30" x14ac:dyDescent="0.25">
      <c r="A156" s="9">
        <v>29</v>
      </c>
      <c r="B156" s="20" t="s">
        <v>225</v>
      </c>
      <c r="C156" s="16">
        <v>179</v>
      </c>
      <c r="D156" s="44">
        <v>16</v>
      </c>
      <c r="E156" s="44">
        <f t="shared" si="14"/>
        <v>80</v>
      </c>
      <c r="F156" s="16">
        <f t="shared" si="15"/>
        <v>14320</v>
      </c>
      <c r="G156" s="14">
        <f t="shared" si="16"/>
        <v>215</v>
      </c>
      <c r="H156" s="14">
        <f t="shared" si="17"/>
        <v>17200</v>
      </c>
      <c r="I156" s="16">
        <v>159</v>
      </c>
      <c r="J156" s="44">
        <v>145</v>
      </c>
      <c r="K156" s="44">
        <f t="shared" si="19"/>
        <v>725</v>
      </c>
      <c r="L156" s="16">
        <f t="shared" si="20"/>
        <v>115275</v>
      </c>
      <c r="M156" s="14">
        <f t="shared" si="21"/>
        <v>191</v>
      </c>
      <c r="N156" s="14">
        <f t="shared" si="18"/>
        <v>138475</v>
      </c>
      <c r="P156" s="13">
        <v>268.8</v>
      </c>
      <c r="Q156" s="16">
        <v>205</v>
      </c>
    </row>
    <row r="157" spans="1:24" ht="30" x14ac:dyDescent="0.25">
      <c r="A157" s="9">
        <v>30</v>
      </c>
      <c r="B157" s="20" t="s">
        <v>226</v>
      </c>
      <c r="C157" s="16">
        <v>386</v>
      </c>
      <c r="D157" s="44"/>
      <c r="E157" s="44">
        <f t="shared" si="14"/>
        <v>0</v>
      </c>
      <c r="F157" s="16">
        <f t="shared" si="15"/>
        <v>0</v>
      </c>
      <c r="G157" s="14">
        <f t="shared" si="16"/>
        <v>463</v>
      </c>
      <c r="H157" s="14">
        <f t="shared" si="17"/>
        <v>0</v>
      </c>
      <c r="I157" s="16">
        <v>342</v>
      </c>
      <c r="J157" s="44">
        <v>0</v>
      </c>
      <c r="K157" s="44">
        <f t="shared" si="19"/>
        <v>0</v>
      </c>
      <c r="L157" s="16">
        <f t="shared" si="20"/>
        <v>0</v>
      </c>
      <c r="M157" s="14">
        <f t="shared" si="21"/>
        <v>410</v>
      </c>
      <c r="N157" s="14">
        <f t="shared" si="18"/>
        <v>0</v>
      </c>
      <c r="P157" s="13">
        <v>581</v>
      </c>
      <c r="Q157" s="16">
        <v>4</v>
      </c>
    </row>
    <row r="158" spans="1:24" ht="43.5" customHeight="1" x14ac:dyDescent="0.25">
      <c r="A158" s="9">
        <v>31</v>
      </c>
      <c r="B158" s="20" t="s">
        <v>227</v>
      </c>
      <c r="C158" s="16">
        <v>375</v>
      </c>
      <c r="D158" s="44">
        <v>22</v>
      </c>
      <c r="E158" s="44">
        <f t="shared" si="14"/>
        <v>110</v>
      </c>
      <c r="F158" s="16">
        <f t="shared" si="15"/>
        <v>41250</v>
      </c>
      <c r="G158" s="14">
        <f t="shared" si="16"/>
        <v>450</v>
      </c>
      <c r="H158" s="14">
        <f t="shared" si="17"/>
        <v>49500</v>
      </c>
      <c r="I158" s="16">
        <v>332</v>
      </c>
      <c r="J158" s="44">
        <v>285</v>
      </c>
      <c r="K158" s="44">
        <f t="shared" si="19"/>
        <v>1425</v>
      </c>
      <c r="L158" s="16">
        <f t="shared" si="20"/>
        <v>473100</v>
      </c>
      <c r="M158" s="14">
        <f t="shared" si="21"/>
        <v>398</v>
      </c>
      <c r="N158" s="14">
        <f t="shared" si="18"/>
        <v>567150</v>
      </c>
      <c r="P158" s="13">
        <v>326.2</v>
      </c>
      <c r="Q158" s="16">
        <v>297</v>
      </c>
    </row>
    <row r="159" spans="1:24" ht="56.25" customHeight="1" x14ac:dyDescent="0.25">
      <c r="A159" s="9">
        <v>32</v>
      </c>
      <c r="B159" s="20" t="s">
        <v>273</v>
      </c>
      <c r="C159" s="16">
        <v>375</v>
      </c>
      <c r="D159" s="44">
        <f>P159-I159</f>
        <v>288.39999999999998</v>
      </c>
      <c r="E159" s="44">
        <f t="shared" si="14"/>
        <v>1442</v>
      </c>
      <c r="F159" s="16">
        <f t="shared" si="15"/>
        <v>540750</v>
      </c>
      <c r="G159" s="14">
        <f t="shared" si="16"/>
        <v>450</v>
      </c>
      <c r="H159" s="14">
        <f t="shared" si="17"/>
        <v>648900</v>
      </c>
      <c r="I159" s="16">
        <v>399</v>
      </c>
      <c r="J159" s="44">
        <v>0</v>
      </c>
      <c r="K159" s="44">
        <f t="shared" si="19"/>
        <v>0</v>
      </c>
      <c r="L159" s="16">
        <f t="shared" si="20"/>
        <v>0</v>
      </c>
      <c r="M159" s="14">
        <f t="shared" si="21"/>
        <v>479</v>
      </c>
      <c r="N159" s="14">
        <f t="shared" si="18"/>
        <v>0</v>
      </c>
      <c r="P159" s="13">
        <v>687.4</v>
      </c>
      <c r="Q159" s="16">
        <v>0</v>
      </c>
    </row>
    <row r="160" spans="1:24" ht="60" x14ac:dyDescent="0.25">
      <c r="A160" s="9">
        <v>33</v>
      </c>
      <c r="B160" s="20" t="s">
        <v>228</v>
      </c>
      <c r="C160" s="16">
        <v>750</v>
      </c>
      <c r="D160" s="44">
        <v>14</v>
      </c>
      <c r="E160" s="44">
        <f t="shared" si="14"/>
        <v>70</v>
      </c>
      <c r="F160" s="16">
        <f t="shared" si="15"/>
        <v>52500</v>
      </c>
      <c r="G160" s="14">
        <f t="shared" si="16"/>
        <v>900</v>
      </c>
      <c r="H160" s="14">
        <f t="shared" si="17"/>
        <v>63000</v>
      </c>
      <c r="I160" s="16">
        <v>665</v>
      </c>
      <c r="J160" s="44">
        <v>220</v>
      </c>
      <c r="K160" s="44">
        <f t="shared" si="19"/>
        <v>1100</v>
      </c>
      <c r="L160" s="16">
        <f t="shared" si="20"/>
        <v>731500</v>
      </c>
      <c r="M160" s="14">
        <f t="shared" si="21"/>
        <v>798</v>
      </c>
      <c r="N160" s="14">
        <f t="shared" si="18"/>
        <v>877800</v>
      </c>
      <c r="P160" s="13">
        <v>383.6</v>
      </c>
      <c r="Q160" s="16">
        <v>227</v>
      </c>
    </row>
    <row r="161" spans="1:17" ht="60" x14ac:dyDescent="0.25">
      <c r="A161" s="9">
        <v>34</v>
      </c>
      <c r="B161" s="20" t="s">
        <v>229</v>
      </c>
      <c r="C161" s="16">
        <v>950</v>
      </c>
      <c r="D161" s="44">
        <v>15</v>
      </c>
      <c r="E161" s="44">
        <f t="shared" si="14"/>
        <v>75</v>
      </c>
      <c r="F161" s="16">
        <f t="shared" si="15"/>
        <v>71250</v>
      </c>
      <c r="G161" s="14">
        <f t="shared" si="16"/>
        <v>1140</v>
      </c>
      <c r="H161" s="14">
        <f t="shared" si="17"/>
        <v>85500</v>
      </c>
      <c r="I161" s="16">
        <v>753</v>
      </c>
      <c r="J161" s="44">
        <v>15</v>
      </c>
      <c r="K161" s="44">
        <f t="shared" si="19"/>
        <v>75</v>
      </c>
      <c r="L161" s="16">
        <f t="shared" si="20"/>
        <v>56475</v>
      </c>
      <c r="M161" s="14">
        <f t="shared" si="21"/>
        <v>904</v>
      </c>
      <c r="N161" s="14">
        <f t="shared" si="18"/>
        <v>67800</v>
      </c>
      <c r="P161" s="13">
        <v>789.6</v>
      </c>
      <c r="Q161" s="16">
        <v>28</v>
      </c>
    </row>
    <row r="162" spans="1:17" x14ac:dyDescent="0.25">
      <c r="A162" s="9">
        <v>35</v>
      </c>
      <c r="B162" s="20" t="s">
        <v>230</v>
      </c>
      <c r="C162" s="16">
        <v>439</v>
      </c>
      <c r="D162" s="44">
        <v>96</v>
      </c>
      <c r="E162" s="44">
        <f t="shared" si="14"/>
        <v>480</v>
      </c>
      <c r="F162" s="16">
        <f t="shared" si="15"/>
        <v>210720</v>
      </c>
      <c r="G162" s="14">
        <f t="shared" si="16"/>
        <v>527</v>
      </c>
      <c r="H162" s="14">
        <f t="shared" si="17"/>
        <v>252960</v>
      </c>
      <c r="I162" s="16">
        <v>389</v>
      </c>
      <c r="J162" s="44">
        <v>114</v>
      </c>
      <c r="K162" s="44">
        <f t="shared" si="19"/>
        <v>570</v>
      </c>
      <c r="L162" s="16">
        <f t="shared" si="20"/>
        <v>221730</v>
      </c>
      <c r="M162" s="14">
        <f t="shared" si="21"/>
        <v>467</v>
      </c>
      <c r="N162" s="14">
        <f t="shared" si="18"/>
        <v>266190</v>
      </c>
      <c r="P162" s="13">
        <v>660.8</v>
      </c>
      <c r="Q162" s="16">
        <v>195</v>
      </c>
    </row>
    <row r="163" spans="1:17" x14ac:dyDescent="0.25">
      <c r="A163" s="9">
        <v>36</v>
      </c>
      <c r="B163" s="20" t="s">
        <v>231</v>
      </c>
      <c r="C163" s="16">
        <v>439</v>
      </c>
      <c r="D163" s="44">
        <v>49</v>
      </c>
      <c r="E163" s="44">
        <f t="shared" si="14"/>
        <v>245</v>
      </c>
      <c r="F163" s="16">
        <f t="shared" si="15"/>
        <v>107555</v>
      </c>
      <c r="G163" s="14">
        <f t="shared" si="16"/>
        <v>527</v>
      </c>
      <c r="H163" s="14">
        <f t="shared" si="17"/>
        <v>129115</v>
      </c>
      <c r="I163" s="16">
        <v>389</v>
      </c>
      <c r="J163" s="44">
        <v>158</v>
      </c>
      <c r="K163" s="44">
        <f t="shared" si="19"/>
        <v>790</v>
      </c>
      <c r="L163" s="16">
        <f t="shared" si="20"/>
        <v>307310</v>
      </c>
      <c r="M163" s="14">
        <f t="shared" si="21"/>
        <v>467</v>
      </c>
      <c r="N163" s="14">
        <f t="shared" si="18"/>
        <v>368930</v>
      </c>
      <c r="P163" s="13">
        <v>660.8</v>
      </c>
      <c r="Q163" s="16">
        <v>179</v>
      </c>
    </row>
    <row r="164" spans="1:17" x14ac:dyDescent="0.25">
      <c r="A164" s="9">
        <v>37</v>
      </c>
      <c r="B164" s="20" t="s">
        <v>232</v>
      </c>
      <c r="C164" s="16">
        <v>439</v>
      </c>
      <c r="D164" s="44">
        <v>218</v>
      </c>
      <c r="E164" s="44">
        <f t="shared" si="14"/>
        <v>1090</v>
      </c>
      <c r="F164" s="16">
        <f t="shared" si="15"/>
        <v>478510</v>
      </c>
      <c r="G164" s="14">
        <f t="shared" si="16"/>
        <v>527</v>
      </c>
      <c r="H164" s="14">
        <f t="shared" si="17"/>
        <v>574430</v>
      </c>
      <c r="I164" s="16">
        <v>389</v>
      </c>
      <c r="J164" s="44">
        <v>185</v>
      </c>
      <c r="K164" s="44">
        <f t="shared" si="19"/>
        <v>925</v>
      </c>
      <c r="L164" s="16">
        <f t="shared" si="20"/>
        <v>359825</v>
      </c>
      <c r="M164" s="14">
        <f t="shared" si="21"/>
        <v>467</v>
      </c>
      <c r="N164" s="14">
        <f t="shared" si="18"/>
        <v>431975</v>
      </c>
      <c r="P164" s="13">
        <v>660.8</v>
      </c>
      <c r="Q164" s="16">
        <v>288</v>
      </c>
    </row>
    <row r="165" spans="1:17" x14ac:dyDescent="0.25">
      <c r="A165" s="9">
        <v>38</v>
      </c>
      <c r="B165" s="20" t="s">
        <v>233</v>
      </c>
      <c r="C165" s="16">
        <v>439</v>
      </c>
      <c r="D165" s="44">
        <v>15</v>
      </c>
      <c r="E165" s="44">
        <f t="shared" si="14"/>
        <v>75</v>
      </c>
      <c r="F165" s="16">
        <f t="shared" si="15"/>
        <v>32925</v>
      </c>
      <c r="G165" s="14">
        <f t="shared" si="16"/>
        <v>527</v>
      </c>
      <c r="H165" s="14">
        <f t="shared" si="17"/>
        <v>39525</v>
      </c>
      <c r="I165" s="16">
        <v>389</v>
      </c>
      <c r="J165" s="44">
        <v>18</v>
      </c>
      <c r="K165" s="44">
        <f t="shared" si="19"/>
        <v>90</v>
      </c>
      <c r="L165" s="16">
        <f t="shared" si="20"/>
        <v>35010</v>
      </c>
      <c r="M165" s="14">
        <f t="shared" si="21"/>
        <v>467</v>
      </c>
      <c r="N165" s="14">
        <f t="shared" si="18"/>
        <v>42030</v>
      </c>
      <c r="P165" s="13">
        <v>660.8</v>
      </c>
      <c r="Q165" s="16">
        <v>28</v>
      </c>
    </row>
    <row r="166" spans="1:17" ht="19.5" customHeight="1" x14ac:dyDescent="0.25">
      <c r="A166" s="9">
        <v>39</v>
      </c>
      <c r="B166" s="20" t="s">
        <v>234</v>
      </c>
      <c r="C166" s="16">
        <v>439</v>
      </c>
      <c r="D166" s="44">
        <v>0</v>
      </c>
      <c r="E166" s="44">
        <f t="shared" si="14"/>
        <v>0</v>
      </c>
      <c r="F166" s="16">
        <f t="shared" si="15"/>
        <v>0</v>
      </c>
      <c r="G166" s="14">
        <f t="shared" si="16"/>
        <v>527</v>
      </c>
      <c r="H166" s="14">
        <f t="shared" si="17"/>
        <v>0</v>
      </c>
      <c r="I166" s="16">
        <v>389</v>
      </c>
      <c r="J166" s="44">
        <v>13</v>
      </c>
      <c r="K166" s="44">
        <f t="shared" si="19"/>
        <v>65</v>
      </c>
      <c r="L166" s="16">
        <f t="shared" si="20"/>
        <v>25285</v>
      </c>
      <c r="M166" s="14">
        <f t="shared" si="21"/>
        <v>467</v>
      </c>
      <c r="N166" s="14">
        <f t="shared" si="18"/>
        <v>30355</v>
      </c>
      <c r="P166" s="13">
        <v>660.8</v>
      </c>
      <c r="Q166" s="16">
        <v>14</v>
      </c>
    </row>
    <row r="167" spans="1:17" ht="30" x14ac:dyDescent="0.25">
      <c r="A167" s="9">
        <v>40</v>
      </c>
      <c r="B167" s="20" t="s">
        <v>235</v>
      </c>
      <c r="C167" s="16">
        <v>439</v>
      </c>
      <c r="D167" s="44">
        <v>5</v>
      </c>
      <c r="E167" s="44">
        <f t="shared" si="14"/>
        <v>25</v>
      </c>
      <c r="F167" s="16">
        <f t="shared" si="15"/>
        <v>10975</v>
      </c>
      <c r="G167" s="14">
        <f t="shared" si="16"/>
        <v>527</v>
      </c>
      <c r="H167" s="14">
        <f t="shared" si="17"/>
        <v>13175</v>
      </c>
      <c r="I167" s="16">
        <v>389</v>
      </c>
      <c r="J167" s="44">
        <v>3</v>
      </c>
      <c r="K167" s="44">
        <f t="shared" si="19"/>
        <v>15</v>
      </c>
      <c r="L167" s="16">
        <f t="shared" si="20"/>
        <v>5835</v>
      </c>
      <c r="M167" s="14">
        <f t="shared" si="21"/>
        <v>467</v>
      </c>
      <c r="N167" s="14">
        <f t="shared" si="18"/>
        <v>7005</v>
      </c>
      <c r="P167" s="13">
        <v>660.8</v>
      </c>
      <c r="Q167" s="16">
        <v>4</v>
      </c>
    </row>
    <row r="168" spans="1:17" ht="45" x14ac:dyDescent="0.25">
      <c r="A168" s="9">
        <v>41</v>
      </c>
      <c r="B168" s="20" t="s">
        <v>236</v>
      </c>
      <c r="C168" s="16">
        <v>180</v>
      </c>
      <c r="D168" s="44">
        <v>3</v>
      </c>
      <c r="E168" s="44">
        <f t="shared" si="14"/>
        <v>15</v>
      </c>
      <c r="F168" s="16">
        <f t="shared" si="15"/>
        <v>2700</v>
      </c>
      <c r="G168" s="14">
        <f t="shared" si="16"/>
        <v>216</v>
      </c>
      <c r="H168" s="14">
        <f t="shared" si="17"/>
        <v>3240</v>
      </c>
      <c r="I168" s="16">
        <v>159</v>
      </c>
      <c r="J168" s="44">
        <v>20</v>
      </c>
      <c r="K168" s="44">
        <f t="shared" si="19"/>
        <v>100</v>
      </c>
      <c r="L168" s="16">
        <f t="shared" si="20"/>
        <v>15900</v>
      </c>
      <c r="M168" s="14">
        <f t="shared" si="21"/>
        <v>191</v>
      </c>
      <c r="N168" s="14">
        <f t="shared" si="18"/>
        <v>19100</v>
      </c>
      <c r="P168" s="13">
        <v>268.8</v>
      </c>
      <c r="Q168" s="16">
        <v>21</v>
      </c>
    </row>
    <row r="169" spans="1:17" ht="48" customHeight="1" x14ac:dyDescent="0.25">
      <c r="A169" s="9">
        <v>42</v>
      </c>
      <c r="B169" s="20" t="s">
        <v>237</v>
      </c>
      <c r="C169" s="16">
        <v>298</v>
      </c>
      <c r="D169" s="44">
        <f>P169-I169</f>
        <v>184</v>
      </c>
      <c r="E169" s="44">
        <f t="shared" si="14"/>
        <v>920</v>
      </c>
      <c r="F169" s="16">
        <f t="shared" si="15"/>
        <v>274160</v>
      </c>
      <c r="G169" s="14">
        <f t="shared" si="16"/>
        <v>358</v>
      </c>
      <c r="H169" s="14">
        <f t="shared" si="17"/>
        <v>329360</v>
      </c>
      <c r="I169" s="16">
        <v>264</v>
      </c>
      <c r="J169" s="44">
        <v>2</v>
      </c>
      <c r="K169" s="44">
        <f t="shared" si="19"/>
        <v>10</v>
      </c>
      <c r="L169" s="16">
        <f t="shared" si="20"/>
        <v>2640</v>
      </c>
      <c r="M169" s="14">
        <f t="shared" si="21"/>
        <v>317</v>
      </c>
      <c r="N169" s="14">
        <f t="shared" si="18"/>
        <v>3170</v>
      </c>
      <c r="P169" s="13">
        <v>448</v>
      </c>
      <c r="Q169" s="16">
        <v>2</v>
      </c>
    </row>
    <row r="170" spans="1:17" ht="45" x14ac:dyDescent="0.25">
      <c r="A170" s="9">
        <v>43</v>
      </c>
      <c r="B170" s="20" t="s">
        <v>238</v>
      </c>
      <c r="C170" s="16">
        <v>385</v>
      </c>
      <c r="D170" s="44">
        <f>P170-I170</f>
        <v>107</v>
      </c>
      <c r="E170" s="44">
        <f t="shared" si="14"/>
        <v>535</v>
      </c>
      <c r="F170" s="16">
        <f t="shared" si="15"/>
        <v>205975</v>
      </c>
      <c r="G170" s="14">
        <f t="shared" si="16"/>
        <v>462</v>
      </c>
      <c r="H170" s="14">
        <f t="shared" si="17"/>
        <v>247170</v>
      </c>
      <c r="I170" s="16">
        <v>341</v>
      </c>
      <c r="J170" s="44">
        <v>0</v>
      </c>
      <c r="K170" s="44">
        <f t="shared" si="19"/>
        <v>0</v>
      </c>
      <c r="L170" s="16">
        <f t="shared" si="20"/>
        <v>0</v>
      </c>
      <c r="M170" s="14">
        <f t="shared" si="21"/>
        <v>409</v>
      </c>
      <c r="N170" s="14">
        <f t="shared" si="18"/>
        <v>0</v>
      </c>
      <c r="P170" s="13">
        <v>448</v>
      </c>
      <c r="Q170" s="16">
        <v>1</v>
      </c>
    </row>
    <row r="171" spans="1:17" ht="19.5" customHeight="1" x14ac:dyDescent="0.25">
      <c r="A171" s="9"/>
      <c r="B171" s="20" t="s">
        <v>90</v>
      </c>
      <c r="C171" s="18"/>
      <c r="D171" s="45">
        <f>SUM(D129:D170)</f>
        <v>3427.2</v>
      </c>
      <c r="E171" s="45">
        <f>D171*5</f>
        <v>17136</v>
      </c>
      <c r="F171" s="18">
        <f>SUM(F129:F170)</f>
        <v>5231031</v>
      </c>
      <c r="G171" s="39"/>
      <c r="H171" s="39">
        <f>SUM(H129:H170)</f>
        <v>6279021</v>
      </c>
      <c r="I171" s="18"/>
      <c r="J171" s="46">
        <f>SUM(J128:J170)</f>
        <v>7208</v>
      </c>
      <c r="K171" s="45">
        <f>J171*5</f>
        <v>36040</v>
      </c>
      <c r="L171" s="18">
        <f>SUM(L129:L170)</f>
        <v>7983240</v>
      </c>
      <c r="M171" s="39"/>
      <c r="N171" s="39">
        <f>SUM(N129:N170)</f>
        <v>9576880</v>
      </c>
      <c r="P171" s="15"/>
      <c r="Q171" s="18">
        <f>SUM(Q129:Q170)</f>
        <v>8438</v>
      </c>
    </row>
    <row r="173" spans="1:17" ht="47.25" customHeight="1" x14ac:dyDescent="0.25">
      <c r="A173" s="123" t="s">
        <v>282</v>
      </c>
      <c r="B173" s="123"/>
      <c r="C173" s="123"/>
      <c r="D173" s="123"/>
      <c r="E173" s="123"/>
      <c r="F173" s="123"/>
      <c r="G173" s="123"/>
      <c r="H173" s="123"/>
      <c r="I173" s="123"/>
      <c r="J173" s="123"/>
      <c r="K173" s="123"/>
    </row>
    <row r="174" spans="1:17" ht="15.75" x14ac:dyDescent="0.25">
      <c r="A174" s="33"/>
      <c r="B174" s="37" t="s">
        <v>274</v>
      </c>
      <c r="C174" s="33"/>
      <c r="D174" s="33"/>
      <c r="E174" s="33"/>
      <c r="F174" s="33"/>
      <c r="G174" s="33"/>
      <c r="H174" s="33"/>
    </row>
    <row r="175" spans="1:17" ht="94.5" x14ac:dyDescent="0.25">
      <c r="A175" s="21" t="s">
        <v>0</v>
      </c>
      <c r="B175" s="22" t="s">
        <v>2</v>
      </c>
      <c r="C175" s="11" t="s">
        <v>275</v>
      </c>
      <c r="D175" s="43" t="s">
        <v>294</v>
      </c>
      <c r="E175" s="43" t="s">
        <v>295</v>
      </c>
      <c r="F175" s="11" t="s">
        <v>286</v>
      </c>
      <c r="G175" s="12" t="s">
        <v>284</v>
      </c>
      <c r="H175" s="12" t="s">
        <v>285</v>
      </c>
      <c r="J175" s="51" t="s">
        <v>276</v>
      </c>
      <c r="K175" s="51" t="s">
        <v>276</v>
      </c>
    </row>
    <row r="176" spans="1:17" ht="30" x14ac:dyDescent="0.25">
      <c r="A176" s="30" t="s">
        <v>91</v>
      </c>
      <c r="B176" s="31" t="s">
        <v>239</v>
      </c>
      <c r="C176" s="16">
        <v>290</v>
      </c>
      <c r="D176" s="44">
        <v>91</v>
      </c>
      <c r="E176" s="44">
        <f t="shared" ref="E176:E206" si="22">D176*5</f>
        <v>455</v>
      </c>
      <c r="F176" s="16">
        <f t="shared" ref="F176:F206" si="23">SUM(C176*E176)</f>
        <v>131950</v>
      </c>
      <c r="G176" s="14">
        <f t="shared" ref="G176:G206" si="24">ROUND(C176+(C176*$K$3),0)</f>
        <v>348</v>
      </c>
      <c r="H176" s="14">
        <f t="shared" ref="H176:H206" si="25">SUM(E176*G176)</f>
        <v>158340</v>
      </c>
      <c r="J176" s="52">
        <v>450.8</v>
      </c>
      <c r="K176" s="52">
        <v>450.8</v>
      </c>
    </row>
    <row r="177" spans="1:11" ht="30" x14ac:dyDescent="0.25">
      <c r="A177" s="30" t="s">
        <v>92</v>
      </c>
      <c r="B177" s="31" t="s">
        <v>240</v>
      </c>
      <c r="C177" s="16">
        <v>545</v>
      </c>
      <c r="D177" s="44">
        <v>225</v>
      </c>
      <c r="E177" s="44">
        <f t="shared" si="22"/>
        <v>1125</v>
      </c>
      <c r="F177" s="16">
        <f t="shared" si="23"/>
        <v>613125</v>
      </c>
      <c r="G177" s="14">
        <f t="shared" si="24"/>
        <v>654</v>
      </c>
      <c r="H177" s="14">
        <f t="shared" si="25"/>
        <v>735750</v>
      </c>
      <c r="J177" s="52">
        <v>847</v>
      </c>
      <c r="K177" s="52">
        <v>847</v>
      </c>
    </row>
    <row r="178" spans="1:11" ht="30" x14ac:dyDescent="0.25">
      <c r="A178" s="30" t="s">
        <v>93</v>
      </c>
      <c r="B178" s="31" t="s">
        <v>241</v>
      </c>
      <c r="C178" s="16">
        <v>290</v>
      </c>
      <c r="D178" s="44">
        <v>0</v>
      </c>
      <c r="E178" s="44">
        <f t="shared" si="22"/>
        <v>0</v>
      </c>
      <c r="F178" s="16">
        <f t="shared" si="23"/>
        <v>0</v>
      </c>
      <c r="G178" s="14">
        <f t="shared" si="24"/>
        <v>348</v>
      </c>
      <c r="H178" s="14">
        <f t="shared" si="25"/>
        <v>0</v>
      </c>
      <c r="J178" s="52">
        <v>450.8</v>
      </c>
      <c r="K178" s="52">
        <v>450.8</v>
      </c>
    </row>
    <row r="179" spans="1:11" ht="30" x14ac:dyDescent="0.25">
      <c r="A179" s="30" t="s">
        <v>94</v>
      </c>
      <c r="B179" s="31" t="s">
        <v>242</v>
      </c>
      <c r="C179" s="16">
        <v>545</v>
      </c>
      <c r="D179" s="44">
        <v>0</v>
      </c>
      <c r="E179" s="44">
        <f t="shared" si="22"/>
        <v>0</v>
      </c>
      <c r="F179" s="16">
        <f t="shared" si="23"/>
        <v>0</v>
      </c>
      <c r="G179" s="14">
        <f t="shared" si="24"/>
        <v>654</v>
      </c>
      <c r="H179" s="14">
        <f t="shared" si="25"/>
        <v>0</v>
      </c>
      <c r="J179" s="52">
        <v>847</v>
      </c>
      <c r="K179" s="52">
        <v>847</v>
      </c>
    </row>
    <row r="180" spans="1:11" ht="30" x14ac:dyDescent="0.25">
      <c r="A180" s="30" t="s">
        <v>95</v>
      </c>
      <c r="B180" s="31" t="s">
        <v>243</v>
      </c>
      <c r="C180" s="16">
        <v>545</v>
      </c>
      <c r="D180" s="44">
        <v>0</v>
      </c>
      <c r="E180" s="44">
        <f t="shared" si="22"/>
        <v>0</v>
      </c>
      <c r="F180" s="16">
        <f t="shared" si="23"/>
        <v>0</v>
      </c>
      <c r="G180" s="14">
        <f t="shared" si="24"/>
        <v>654</v>
      </c>
      <c r="H180" s="14">
        <f t="shared" si="25"/>
        <v>0</v>
      </c>
      <c r="J180" s="52">
        <v>847</v>
      </c>
      <c r="K180" s="52">
        <v>847</v>
      </c>
    </row>
    <row r="181" spans="1:11" ht="45" x14ac:dyDescent="0.25">
      <c r="A181" s="30" t="s">
        <v>96</v>
      </c>
      <c r="B181" s="31" t="s">
        <v>245</v>
      </c>
      <c r="C181" s="16">
        <v>290</v>
      </c>
      <c r="D181" s="44">
        <v>0</v>
      </c>
      <c r="E181" s="44">
        <f t="shared" si="22"/>
        <v>0</v>
      </c>
      <c r="F181" s="16">
        <f t="shared" si="23"/>
        <v>0</v>
      </c>
      <c r="G181" s="14">
        <f t="shared" si="24"/>
        <v>348</v>
      </c>
      <c r="H181" s="14">
        <f t="shared" si="25"/>
        <v>0</v>
      </c>
      <c r="J181" s="52">
        <v>450.8</v>
      </c>
      <c r="K181" s="52">
        <v>450.8</v>
      </c>
    </row>
    <row r="182" spans="1:11" ht="45" x14ac:dyDescent="0.25">
      <c r="A182" s="30" t="s">
        <v>97</v>
      </c>
      <c r="B182" s="31" t="s">
        <v>244</v>
      </c>
      <c r="C182" s="16">
        <v>545</v>
      </c>
      <c r="D182" s="44">
        <v>0</v>
      </c>
      <c r="E182" s="44">
        <f t="shared" si="22"/>
        <v>0</v>
      </c>
      <c r="F182" s="16">
        <f t="shared" si="23"/>
        <v>0</v>
      </c>
      <c r="G182" s="14">
        <f t="shared" si="24"/>
        <v>654</v>
      </c>
      <c r="H182" s="14">
        <f t="shared" si="25"/>
        <v>0</v>
      </c>
      <c r="J182" s="52">
        <v>847</v>
      </c>
      <c r="K182" s="52">
        <v>847</v>
      </c>
    </row>
    <row r="183" spans="1:11" ht="30" x14ac:dyDescent="0.25">
      <c r="A183" s="30" t="s">
        <v>98</v>
      </c>
      <c r="B183" s="31" t="s">
        <v>246</v>
      </c>
      <c r="C183" s="16">
        <v>417</v>
      </c>
      <c r="D183" s="44">
        <v>0</v>
      </c>
      <c r="E183" s="44">
        <f t="shared" si="22"/>
        <v>0</v>
      </c>
      <c r="F183" s="16">
        <f t="shared" si="23"/>
        <v>0</v>
      </c>
      <c r="G183" s="14">
        <f t="shared" si="24"/>
        <v>500</v>
      </c>
      <c r="H183" s="14">
        <f t="shared" si="25"/>
        <v>0</v>
      </c>
      <c r="J183" s="52">
        <v>450.8</v>
      </c>
      <c r="K183" s="52">
        <v>450.8</v>
      </c>
    </row>
    <row r="184" spans="1:11" ht="30" x14ac:dyDescent="0.25">
      <c r="A184" s="30" t="s">
        <v>99</v>
      </c>
      <c r="B184" s="31" t="s">
        <v>247</v>
      </c>
      <c r="C184" s="16">
        <v>671</v>
      </c>
      <c r="D184" s="44">
        <v>0</v>
      </c>
      <c r="E184" s="44">
        <f t="shared" si="22"/>
        <v>0</v>
      </c>
      <c r="F184" s="16">
        <f t="shared" si="23"/>
        <v>0</v>
      </c>
      <c r="G184" s="14">
        <f t="shared" si="24"/>
        <v>805</v>
      </c>
      <c r="H184" s="14">
        <f t="shared" si="25"/>
        <v>0</v>
      </c>
      <c r="J184" s="52">
        <v>847</v>
      </c>
      <c r="K184" s="52">
        <v>847</v>
      </c>
    </row>
    <row r="185" spans="1:11" ht="30" x14ac:dyDescent="0.25">
      <c r="A185" s="30" t="s">
        <v>100</v>
      </c>
      <c r="B185" s="31" t="s">
        <v>248</v>
      </c>
      <c r="C185" s="16">
        <v>417</v>
      </c>
      <c r="D185" s="44">
        <v>9</v>
      </c>
      <c r="E185" s="44">
        <f t="shared" si="22"/>
        <v>45</v>
      </c>
      <c r="F185" s="16">
        <f t="shared" si="23"/>
        <v>18765</v>
      </c>
      <c r="G185" s="14">
        <f t="shared" si="24"/>
        <v>500</v>
      </c>
      <c r="H185" s="14">
        <f t="shared" si="25"/>
        <v>22500</v>
      </c>
      <c r="J185" s="52">
        <v>648.20000000000005</v>
      </c>
      <c r="K185" s="52">
        <v>648.20000000000005</v>
      </c>
    </row>
    <row r="186" spans="1:11" ht="30" x14ac:dyDescent="0.25">
      <c r="A186" s="30" t="s">
        <v>101</v>
      </c>
      <c r="B186" s="31" t="s">
        <v>249</v>
      </c>
      <c r="C186" s="16">
        <v>671</v>
      </c>
      <c r="D186" s="44">
        <v>0</v>
      </c>
      <c r="E186" s="44">
        <f t="shared" si="22"/>
        <v>0</v>
      </c>
      <c r="F186" s="16">
        <f t="shared" si="23"/>
        <v>0</v>
      </c>
      <c r="G186" s="14">
        <f t="shared" si="24"/>
        <v>805</v>
      </c>
      <c r="H186" s="14">
        <f t="shared" si="25"/>
        <v>0</v>
      </c>
      <c r="J186" s="52">
        <v>1044.4000000000001</v>
      </c>
      <c r="K186" s="52">
        <v>1044.4000000000001</v>
      </c>
    </row>
    <row r="187" spans="1:11" ht="60" x14ac:dyDescent="0.25">
      <c r="A187" s="30" t="s">
        <v>102</v>
      </c>
      <c r="B187" s="31" t="s">
        <v>250</v>
      </c>
      <c r="C187" s="16">
        <v>290</v>
      </c>
      <c r="D187" s="44">
        <v>9</v>
      </c>
      <c r="E187" s="44">
        <f t="shared" si="22"/>
        <v>45</v>
      </c>
      <c r="F187" s="16">
        <f t="shared" si="23"/>
        <v>13050</v>
      </c>
      <c r="G187" s="14">
        <f t="shared" si="24"/>
        <v>348</v>
      </c>
      <c r="H187" s="14">
        <f t="shared" si="25"/>
        <v>15660</v>
      </c>
      <c r="J187" s="52">
        <v>450.8</v>
      </c>
      <c r="K187" s="52">
        <v>450.8</v>
      </c>
    </row>
    <row r="188" spans="1:11" ht="60" x14ac:dyDescent="0.25">
      <c r="A188" s="30" t="s">
        <v>103</v>
      </c>
      <c r="B188" s="31" t="s">
        <v>251</v>
      </c>
      <c r="C188" s="16">
        <v>545</v>
      </c>
      <c r="D188" s="44">
        <v>9</v>
      </c>
      <c r="E188" s="44">
        <f t="shared" si="22"/>
        <v>45</v>
      </c>
      <c r="F188" s="16">
        <f t="shared" si="23"/>
        <v>24525</v>
      </c>
      <c r="G188" s="14">
        <f t="shared" si="24"/>
        <v>654</v>
      </c>
      <c r="H188" s="14">
        <f t="shared" si="25"/>
        <v>29430</v>
      </c>
      <c r="J188" s="52">
        <v>847</v>
      </c>
      <c r="K188" s="52">
        <v>847</v>
      </c>
    </row>
    <row r="189" spans="1:11" ht="60" x14ac:dyDescent="0.25">
      <c r="A189" s="30" t="s">
        <v>104</v>
      </c>
      <c r="B189" s="31" t="s">
        <v>252</v>
      </c>
      <c r="C189" s="16">
        <v>290</v>
      </c>
      <c r="D189" s="44">
        <v>4</v>
      </c>
      <c r="E189" s="44">
        <f t="shared" si="22"/>
        <v>20</v>
      </c>
      <c r="F189" s="16">
        <f t="shared" si="23"/>
        <v>5800</v>
      </c>
      <c r="G189" s="14">
        <f t="shared" si="24"/>
        <v>348</v>
      </c>
      <c r="H189" s="14">
        <f t="shared" si="25"/>
        <v>6960</v>
      </c>
      <c r="J189" s="52">
        <v>450.8</v>
      </c>
      <c r="K189" s="52">
        <v>450.8</v>
      </c>
    </row>
    <row r="190" spans="1:11" ht="60" x14ac:dyDescent="0.25">
      <c r="A190" s="30" t="s">
        <v>105</v>
      </c>
      <c r="B190" s="31" t="s">
        <v>253</v>
      </c>
      <c r="C190" s="16">
        <v>545</v>
      </c>
      <c r="D190" s="44">
        <v>7</v>
      </c>
      <c r="E190" s="44">
        <f t="shared" si="22"/>
        <v>35</v>
      </c>
      <c r="F190" s="16">
        <f t="shared" si="23"/>
        <v>19075</v>
      </c>
      <c r="G190" s="14">
        <f t="shared" si="24"/>
        <v>654</v>
      </c>
      <c r="H190" s="14">
        <f t="shared" si="25"/>
        <v>22890</v>
      </c>
      <c r="J190" s="52">
        <v>847</v>
      </c>
      <c r="K190" s="52">
        <v>847</v>
      </c>
    </row>
    <row r="191" spans="1:11" ht="60" x14ac:dyDescent="0.25">
      <c r="A191" s="30" t="s">
        <v>106</v>
      </c>
      <c r="B191" s="31" t="s">
        <v>254</v>
      </c>
      <c r="C191" s="16">
        <v>290</v>
      </c>
      <c r="D191" s="44">
        <v>19</v>
      </c>
      <c r="E191" s="44">
        <f t="shared" si="22"/>
        <v>95</v>
      </c>
      <c r="F191" s="16">
        <f t="shared" si="23"/>
        <v>27550</v>
      </c>
      <c r="G191" s="14">
        <f t="shared" si="24"/>
        <v>348</v>
      </c>
      <c r="H191" s="14">
        <f t="shared" si="25"/>
        <v>33060</v>
      </c>
      <c r="J191" s="52">
        <v>450.8</v>
      </c>
      <c r="K191" s="52">
        <v>450.8</v>
      </c>
    </row>
    <row r="192" spans="1:11" ht="60" x14ac:dyDescent="0.25">
      <c r="A192" s="30" t="s">
        <v>107</v>
      </c>
      <c r="B192" s="31" t="s">
        <v>255</v>
      </c>
      <c r="C192" s="16">
        <v>545</v>
      </c>
      <c r="D192" s="44">
        <v>3</v>
      </c>
      <c r="E192" s="44">
        <f t="shared" si="22"/>
        <v>15</v>
      </c>
      <c r="F192" s="16">
        <f t="shared" si="23"/>
        <v>8175</v>
      </c>
      <c r="G192" s="14">
        <f t="shared" si="24"/>
        <v>654</v>
      </c>
      <c r="H192" s="14">
        <f t="shared" si="25"/>
        <v>9810</v>
      </c>
      <c r="J192" s="52">
        <v>847</v>
      </c>
      <c r="K192" s="52">
        <v>847</v>
      </c>
    </row>
    <row r="193" spans="1:11" ht="45" x14ac:dyDescent="0.25">
      <c r="A193" s="30" t="s">
        <v>108</v>
      </c>
      <c r="B193" s="31" t="s">
        <v>256</v>
      </c>
      <c r="C193" s="16">
        <v>417</v>
      </c>
      <c r="D193" s="44">
        <v>0</v>
      </c>
      <c r="E193" s="44">
        <f t="shared" si="22"/>
        <v>0</v>
      </c>
      <c r="F193" s="16">
        <f t="shared" si="23"/>
        <v>0</v>
      </c>
      <c r="G193" s="14">
        <f t="shared" si="24"/>
        <v>500</v>
      </c>
      <c r="H193" s="14">
        <f t="shared" si="25"/>
        <v>0</v>
      </c>
      <c r="J193" s="52">
        <v>648.20000000000005</v>
      </c>
      <c r="K193" s="52">
        <v>648.20000000000005</v>
      </c>
    </row>
    <row r="194" spans="1:11" ht="45" x14ac:dyDescent="0.25">
      <c r="A194" s="30" t="s">
        <v>109</v>
      </c>
      <c r="B194" s="31" t="s">
        <v>257</v>
      </c>
      <c r="C194" s="16">
        <v>671</v>
      </c>
      <c r="D194" s="44">
        <v>0</v>
      </c>
      <c r="E194" s="44">
        <f t="shared" si="22"/>
        <v>0</v>
      </c>
      <c r="F194" s="16">
        <f t="shared" si="23"/>
        <v>0</v>
      </c>
      <c r="G194" s="14">
        <f t="shared" si="24"/>
        <v>805</v>
      </c>
      <c r="H194" s="14">
        <f t="shared" si="25"/>
        <v>0</v>
      </c>
      <c r="J194" s="52">
        <v>1044.4000000000001</v>
      </c>
      <c r="K194" s="52">
        <v>1044.4000000000001</v>
      </c>
    </row>
    <row r="195" spans="1:11" ht="30" x14ac:dyDescent="0.25">
      <c r="A195" s="30" t="s">
        <v>110</v>
      </c>
      <c r="B195" s="31" t="s">
        <v>258</v>
      </c>
      <c r="C195" s="16">
        <v>417</v>
      </c>
      <c r="D195" s="44">
        <v>0</v>
      </c>
      <c r="E195" s="44">
        <f t="shared" si="22"/>
        <v>0</v>
      </c>
      <c r="F195" s="16">
        <f t="shared" si="23"/>
        <v>0</v>
      </c>
      <c r="G195" s="14">
        <f t="shared" si="24"/>
        <v>500</v>
      </c>
      <c r="H195" s="14">
        <f t="shared" si="25"/>
        <v>0</v>
      </c>
      <c r="J195" s="52">
        <v>648.20000000000005</v>
      </c>
      <c r="K195" s="52">
        <v>648.20000000000005</v>
      </c>
    </row>
    <row r="196" spans="1:11" ht="45" x14ac:dyDescent="0.25">
      <c r="A196" s="30" t="s">
        <v>111</v>
      </c>
      <c r="B196" s="31" t="s">
        <v>259</v>
      </c>
      <c r="C196" s="16">
        <v>671</v>
      </c>
      <c r="D196" s="44">
        <v>0</v>
      </c>
      <c r="E196" s="44">
        <f t="shared" si="22"/>
        <v>0</v>
      </c>
      <c r="F196" s="16">
        <f t="shared" si="23"/>
        <v>0</v>
      </c>
      <c r="G196" s="14">
        <f t="shared" si="24"/>
        <v>805</v>
      </c>
      <c r="H196" s="14">
        <f t="shared" si="25"/>
        <v>0</v>
      </c>
      <c r="J196" s="52">
        <v>1044.4000000000001</v>
      </c>
      <c r="K196" s="52">
        <v>1044.4000000000001</v>
      </c>
    </row>
    <row r="197" spans="1:11" ht="30" x14ac:dyDescent="0.25">
      <c r="A197" s="30" t="s">
        <v>112</v>
      </c>
      <c r="B197" s="31" t="s">
        <v>260</v>
      </c>
      <c r="C197" s="16">
        <v>417</v>
      </c>
      <c r="D197" s="44">
        <v>0</v>
      </c>
      <c r="E197" s="44">
        <f t="shared" si="22"/>
        <v>0</v>
      </c>
      <c r="F197" s="16">
        <f t="shared" si="23"/>
        <v>0</v>
      </c>
      <c r="G197" s="14">
        <f t="shared" si="24"/>
        <v>500</v>
      </c>
      <c r="H197" s="14">
        <f t="shared" si="25"/>
        <v>0</v>
      </c>
      <c r="J197" s="52">
        <v>648.20000000000005</v>
      </c>
      <c r="K197" s="52">
        <v>648.20000000000005</v>
      </c>
    </row>
    <row r="198" spans="1:11" ht="45" x14ac:dyDescent="0.25">
      <c r="A198" s="30" t="s">
        <v>113</v>
      </c>
      <c r="B198" s="31" t="s">
        <v>261</v>
      </c>
      <c r="C198" s="16">
        <v>671</v>
      </c>
      <c r="D198" s="44">
        <v>8</v>
      </c>
      <c r="E198" s="44">
        <f t="shared" si="22"/>
        <v>40</v>
      </c>
      <c r="F198" s="16">
        <f t="shared" si="23"/>
        <v>26840</v>
      </c>
      <c r="G198" s="14">
        <f t="shared" si="24"/>
        <v>805</v>
      </c>
      <c r="H198" s="14">
        <f t="shared" si="25"/>
        <v>32200</v>
      </c>
      <c r="J198" s="52">
        <v>1044.4000000000001</v>
      </c>
      <c r="K198" s="52">
        <v>1044.4000000000001</v>
      </c>
    </row>
    <row r="199" spans="1:11" ht="45" x14ac:dyDescent="0.25">
      <c r="A199" s="30" t="s">
        <v>114</v>
      </c>
      <c r="B199" s="31" t="s">
        <v>262</v>
      </c>
      <c r="C199" s="16">
        <v>417</v>
      </c>
      <c r="D199" s="44">
        <v>2</v>
      </c>
      <c r="E199" s="44">
        <f t="shared" si="22"/>
        <v>10</v>
      </c>
      <c r="F199" s="16">
        <f t="shared" si="23"/>
        <v>4170</v>
      </c>
      <c r="G199" s="14">
        <f t="shared" si="24"/>
        <v>500</v>
      </c>
      <c r="H199" s="14">
        <f t="shared" si="25"/>
        <v>5000</v>
      </c>
      <c r="J199" s="52">
        <v>648.20000000000005</v>
      </c>
      <c r="K199" s="52">
        <v>648.20000000000005</v>
      </c>
    </row>
    <row r="200" spans="1:11" ht="30" x14ac:dyDescent="0.25">
      <c r="A200" s="30" t="s">
        <v>115</v>
      </c>
      <c r="B200" s="31" t="s">
        <v>269</v>
      </c>
      <c r="C200" s="16">
        <v>671</v>
      </c>
      <c r="D200" s="44">
        <v>0</v>
      </c>
      <c r="E200" s="44">
        <f t="shared" si="22"/>
        <v>0</v>
      </c>
      <c r="F200" s="16">
        <f t="shared" si="23"/>
        <v>0</v>
      </c>
      <c r="G200" s="14">
        <f t="shared" si="24"/>
        <v>805</v>
      </c>
      <c r="H200" s="14">
        <f t="shared" si="25"/>
        <v>0</v>
      </c>
      <c r="J200" s="52">
        <v>1044.4000000000001</v>
      </c>
      <c r="K200" s="52">
        <v>1044.4000000000001</v>
      </c>
    </row>
    <row r="201" spans="1:11" ht="30" x14ac:dyDescent="0.25">
      <c r="A201" s="30" t="s">
        <v>116</v>
      </c>
      <c r="B201" s="31" t="s">
        <v>263</v>
      </c>
      <c r="C201" s="16">
        <v>417</v>
      </c>
      <c r="D201" s="44">
        <v>0</v>
      </c>
      <c r="E201" s="44">
        <f t="shared" si="22"/>
        <v>0</v>
      </c>
      <c r="F201" s="16">
        <f t="shared" si="23"/>
        <v>0</v>
      </c>
      <c r="G201" s="14">
        <f t="shared" si="24"/>
        <v>500</v>
      </c>
      <c r="H201" s="14">
        <f t="shared" si="25"/>
        <v>0</v>
      </c>
      <c r="J201" s="52">
        <v>648.20000000000005</v>
      </c>
      <c r="K201" s="52">
        <v>648.20000000000005</v>
      </c>
    </row>
    <row r="202" spans="1:11" ht="30" x14ac:dyDescent="0.25">
      <c r="A202" s="30" t="s">
        <v>117</v>
      </c>
      <c r="B202" s="31" t="s">
        <v>264</v>
      </c>
      <c r="C202" s="16">
        <v>671</v>
      </c>
      <c r="D202" s="44">
        <v>0</v>
      </c>
      <c r="E202" s="44">
        <f t="shared" si="22"/>
        <v>0</v>
      </c>
      <c r="F202" s="16">
        <f t="shared" si="23"/>
        <v>0</v>
      </c>
      <c r="G202" s="14">
        <f t="shared" si="24"/>
        <v>805</v>
      </c>
      <c r="H202" s="14">
        <f t="shared" si="25"/>
        <v>0</v>
      </c>
      <c r="J202" s="52">
        <v>1044.4000000000001</v>
      </c>
      <c r="K202" s="52">
        <v>1044.4000000000001</v>
      </c>
    </row>
    <row r="203" spans="1:11" ht="30" x14ac:dyDescent="0.25">
      <c r="A203" s="30" t="s">
        <v>118</v>
      </c>
      <c r="B203" s="31" t="s">
        <v>265</v>
      </c>
      <c r="C203" s="16">
        <v>417</v>
      </c>
      <c r="D203" s="44">
        <v>4</v>
      </c>
      <c r="E203" s="44">
        <f t="shared" si="22"/>
        <v>20</v>
      </c>
      <c r="F203" s="16">
        <f t="shared" si="23"/>
        <v>8340</v>
      </c>
      <c r="G203" s="14">
        <f t="shared" si="24"/>
        <v>500</v>
      </c>
      <c r="H203" s="14">
        <f t="shared" si="25"/>
        <v>10000</v>
      </c>
      <c r="J203" s="52">
        <v>648.20000000000005</v>
      </c>
      <c r="K203" s="52">
        <v>648.20000000000005</v>
      </c>
    </row>
    <row r="204" spans="1:11" ht="30" x14ac:dyDescent="0.25">
      <c r="A204" s="30" t="s">
        <v>119</v>
      </c>
      <c r="B204" s="31" t="s">
        <v>266</v>
      </c>
      <c r="C204" s="16">
        <v>671</v>
      </c>
      <c r="D204" s="44">
        <v>0</v>
      </c>
      <c r="E204" s="44">
        <f t="shared" si="22"/>
        <v>0</v>
      </c>
      <c r="F204" s="16">
        <f t="shared" si="23"/>
        <v>0</v>
      </c>
      <c r="G204" s="14">
        <f t="shared" si="24"/>
        <v>805</v>
      </c>
      <c r="H204" s="14">
        <f t="shared" si="25"/>
        <v>0</v>
      </c>
      <c r="J204" s="52">
        <v>1044.4000000000001</v>
      </c>
      <c r="K204" s="52">
        <v>1044.4000000000001</v>
      </c>
    </row>
    <row r="205" spans="1:11" ht="30" x14ac:dyDescent="0.25">
      <c r="A205" s="30" t="s">
        <v>120</v>
      </c>
      <c r="B205" s="31" t="s">
        <v>267</v>
      </c>
      <c r="C205" s="16">
        <v>311</v>
      </c>
      <c r="D205" s="44">
        <v>15</v>
      </c>
      <c r="E205" s="44">
        <f t="shared" si="22"/>
        <v>75</v>
      </c>
      <c r="F205" s="16">
        <f t="shared" si="23"/>
        <v>23325</v>
      </c>
      <c r="G205" s="14">
        <f t="shared" si="24"/>
        <v>373</v>
      </c>
      <c r="H205" s="14">
        <f t="shared" si="25"/>
        <v>27975</v>
      </c>
      <c r="J205" s="52">
        <v>483</v>
      </c>
      <c r="K205" s="52">
        <v>483</v>
      </c>
    </row>
    <row r="206" spans="1:11" ht="30" x14ac:dyDescent="0.25">
      <c r="A206" s="30" t="s">
        <v>121</v>
      </c>
      <c r="B206" s="31" t="s">
        <v>268</v>
      </c>
      <c r="C206" s="16">
        <v>798</v>
      </c>
      <c r="D206" s="44">
        <v>0</v>
      </c>
      <c r="E206" s="44">
        <f t="shared" si="22"/>
        <v>0</v>
      </c>
      <c r="F206" s="16">
        <f t="shared" si="23"/>
        <v>0</v>
      </c>
      <c r="G206" s="14">
        <f t="shared" si="24"/>
        <v>958</v>
      </c>
      <c r="H206" s="14">
        <f t="shared" si="25"/>
        <v>0</v>
      </c>
      <c r="J206" s="52">
        <v>887</v>
      </c>
      <c r="K206" s="52">
        <v>887</v>
      </c>
    </row>
    <row r="207" spans="1:11" ht="22.5" customHeight="1" x14ac:dyDescent="0.25">
      <c r="A207" s="9"/>
      <c r="B207" s="38" t="s">
        <v>90</v>
      </c>
      <c r="C207" s="18"/>
      <c r="D207" s="45">
        <f>SUM(D176:D206)</f>
        <v>405</v>
      </c>
      <c r="E207" s="45">
        <f>D207*5</f>
        <v>2025</v>
      </c>
      <c r="F207" s="18">
        <f>SUM(F176:F206)</f>
        <v>924690</v>
      </c>
      <c r="G207" s="39"/>
      <c r="H207" s="39">
        <f>SUM(H176:H206)</f>
        <v>1109575</v>
      </c>
      <c r="J207" s="53"/>
      <c r="K207" s="53"/>
    </row>
    <row r="208" spans="1:11" ht="15.75" x14ac:dyDescent="0.25">
      <c r="A208" s="3"/>
      <c r="D208" s="8"/>
      <c r="E208" s="8"/>
    </row>
    <row r="210" spans="1:8" ht="15.75" x14ac:dyDescent="0.25">
      <c r="A210" s="3"/>
    </row>
    <row r="211" spans="1:8" ht="15.75" x14ac:dyDescent="0.25">
      <c r="A211" s="3"/>
    </row>
    <row r="212" spans="1:8" ht="15.75" x14ac:dyDescent="0.25">
      <c r="A212" s="3"/>
      <c r="C212" s="10"/>
      <c r="E212" s="42" t="s">
        <v>283</v>
      </c>
      <c r="F212" s="50">
        <f>SUM(F207,F171,F124,F119,F114,F93,L171)</f>
        <v>19996641</v>
      </c>
      <c r="G212" s="47" t="s">
        <v>283</v>
      </c>
      <c r="H212" s="48">
        <f>H207+H171+N171+H124+H119+H114+H93</f>
        <v>23993086</v>
      </c>
    </row>
    <row r="213" spans="1:8" ht="15.75" x14ac:dyDescent="0.25">
      <c r="A213" s="3"/>
      <c r="C213" s="10"/>
      <c r="F213" s="10"/>
    </row>
    <row r="216" spans="1:8" ht="15.75" x14ac:dyDescent="0.25">
      <c r="A216" s="3"/>
    </row>
    <row r="218" spans="1:8" x14ac:dyDescent="0.25">
      <c r="D218" s="7"/>
      <c r="E218" s="7"/>
    </row>
    <row r="219" spans="1:8" x14ac:dyDescent="0.25">
      <c r="D219" s="8"/>
      <c r="E219" s="8"/>
    </row>
  </sheetData>
  <mergeCells count="4">
    <mergeCell ref="A113:B113"/>
    <mergeCell ref="A1:H1"/>
    <mergeCell ref="A2:H2"/>
    <mergeCell ref="A173:K173"/>
  </mergeCells>
  <pageMargins left="0.23622047244094491" right="0.23622047244094491" top="0.74803149606299213" bottom="0.74803149606299213" header="0.31496062992125984" footer="0.31496062992125984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27284-F2CE-4B66-9E7C-BDDC6311EA3A}">
  <sheetPr>
    <pageSetUpPr fitToPage="1"/>
  </sheetPr>
  <dimension ref="A2:T268"/>
  <sheetViews>
    <sheetView topLeftCell="A160" zoomScale="90" zoomScaleNormal="90" zoomScaleSheetLayoutView="80" workbookViewId="0">
      <selection activeCell="J167" sqref="J167"/>
    </sheetView>
  </sheetViews>
  <sheetFormatPr defaultRowHeight="15" x14ac:dyDescent="0.25"/>
  <cols>
    <col min="1" max="1" width="5.42578125" customWidth="1"/>
    <col min="2" max="2" width="6.5703125" style="2" customWidth="1"/>
    <col min="3" max="3" width="26.7109375" style="2" bestFit="1" customWidth="1"/>
    <col min="4" max="4" width="13.42578125" style="2" customWidth="1"/>
    <col min="5" max="5" width="62.42578125" customWidth="1"/>
    <col min="6" max="6" width="17.42578125" style="2" customWidth="1"/>
    <col min="7" max="7" width="20.5703125" style="2" customWidth="1"/>
    <col min="8" max="8" width="18.42578125" style="2" customWidth="1"/>
    <col min="9" max="9" width="22.140625" style="2" customWidth="1"/>
    <col min="10" max="10" width="19.42578125" style="7" customWidth="1"/>
    <col min="11" max="11" width="20.85546875" style="7" customWidth="1"/>
    <col min="12" max="12" width="19.42578125" customWidth="1"/>
    <col min="13" max="13" width="18.5703125" customWidth="1"/>
    <col min="14" max="14" width="20.140625" customWidth="1"/>
    <col min="15" max="15" width="18.28515625" customWidth="1"/>
    <col min="16" max="16" width="18.28515625" bestFit="1" customWidth="1"/>
    <col min="17" max="17" width="16.42578125" bestFit="1" customWidth="1"/>
    <col min="18" max="18" width="11.7109375" customWidth="1"/>
    <col min="19" max="19" width="18.28515625" hidden="1" customWidth="1"/>
    <col min="20" max="20" width="18.7109375" hidden="1" customWidth="1"/>
    <col min="21" max="21" width="14.5703125" bestFit="1" customWidth="1"/>
    <col min="22" max="22" width="22.5703125" customWidth="1"/>
  </cols>
  <sheetData>
    <row r="2" spans="2:17" ht="15.75" x14ac:dyDescent="0.25">
      <c r="E2" s="41" t="s">
        <v>307</v>
      </c>
    </row>
    <row r="3" spans="2:17" ht="16.5" thickBot="1" x14ac:dyDescent="0.3">
      <c r="E3" s="41"/>
    </row>
    <row r="4" spans="2:17" ht="15.75" x14ac:dyDescent="0.25">
      <c r="B4" s="92"/>
      <c r="C4" s="93" t="s">
        <v>281</v>
      </c>
      <c r="D4" s="93"/>
      <c r="E4" s="93"/>
      <c r="F4" s="93"/>
      <c r="G4" s="93"/>
      <c r="H4" s="94"/>
      <c r="I4" s="54"/>
      <c r="J4" s="55"/>
      <c r="K4" s="55"/>
      <c r="L4" s="56"/>
      <c r="M4" s="56"/>
      <c r="N4" s="57">
        <v>0.2</v>
      </c>
      <c r="O4" s="56"/>
      <c r="P4" s="58"/>
      <c r="Q4" s="58"/>
    </row>
    <row r="5" spans="2:17" ht="45.75" customHeight="1" x14ac:dyDescent="0.25">
      <c r="B5" s="95" t="s">
        <v>0</v>
      </c>
      <c r="C5" s="96" t="s">
        <v>303</v>
      </c>
      <c r="D5" s="96" t="s">
        <v>298</v>
      </c>
      <c r="E5" s="96" t="s">
        <v>2</v>
      </c>
      <c r="F5" s="97" t="s">
        <v>296</v>
      </c>
      <c r="G5" s="97" t="s">
        <v>297</v>
      </c>
      <c r="H5" s="98" t="s">
        <v>306</v>
      </c>
      <c r="I5" s="59"/>
      <c r="J5" s="58"/>
      <c r="K5" s="58"/>
    </row>
    <row r="6" spans="2:17" x14ac:dyDescent="0.25">
      <c r="B6" s="112">
        <v>1</v>
      </c>
      <c r="C6" s="79" t="s">
        <v>299</v>
      </c>
      <c r="D6" s="79" t="s">
        <v>300</v>
      </c>
      <c r="E6" s="79" t="s">
        <v>3</v>
      </c>
      <c r="F6" s="71">
        <v>12</v>
      </c>
      <c r="G6" s="71">
        <v>50</v>
      </c>
      <c r="H6" s="83">
        <f t="shared" ref="H6:H29" si="0">SUM(F6*G6)</f>
        <v>600</v>
      </c>
      <c r="I6" s="56"/>
      <c r="J6" s="114">
        <v>50</v>
      </c>
      <c r="K6" s="58"/>
    </row>
    <row r="7" spans="2:17" x14ac:dyDescent="0.25">
      <c r="B7" s="112">
        <v>2</v>
      </c>
      <c r="C7" s="79" t="s">
        <v>299</v>
      </c>
      <c r="D7" s="79" t="s">
        <v>300</v>
      </c>
      <c r="E7" s="79" t="s">
        <v>4</v>
      </c>
      <c r="F7" s="71">
        <v>183</v>
      </c>
      <c r="G7" s="71">
        <v>75</v>
      </c>
      <c r="H7" s="83">
        <f t="shared" si="0"/>
        <v>13725</v>
      </c>
      <c r="I7" s="56"/>
      <c r="J7" s="114">
        <v>75</v>
      </c>
      <c r="K7" s="58"/>
    </row>
    <row r="8" spans="2:17" x14ac:dyDescent="0.25">
      <c r="B8" s="112">
        <v>3</v>
      </c>
      <c r="C8" s="79" t="s">
        <v>299</v>
      </c>
      <c r="D8" s="79" t="s">
        <v>300</v>
      </c>
      <c r="E8" s="79" t="s">
        <v>6</v>
      </c>
      <c r="F8" s="71">
        <v>36</v>
      </c>
      <c r="G8" s="71">
        <v>50</v>
      </c>
      <c r="H8" s="83">
        <f t="shared" si="0"/>
        <v>1800</v>
      </c>
      <c r="I8" s="56"/>
      <c r="J8" s="114">
        <v>50</v>
      </c>
      <c r="K8" s="58"/>
    </row>
    <row r="9" spans="2:17" x14ac:dyDescent="0.25">
      <c r="B9" s="112">
        <v>4</v>
      </c>
      <c r="C9" s="79" t="s">
        <v>299</v>
      </c>
      <c r="D9" s="79" t="s">
        <v>300</v>
      </c>
      <c r="E9" s="79" t="s">
        <v>7</v>
      </c>
      <c r="F9" s="71">
        <v>12</v>
      </c>
      <c r="G9" s="71">
        <v>50</v>
      </c>
      <c r="H9" s="83">
        <f t="shared" si="0"/>
        <v>600</v>
      </c>
      <c r="I9" s="56"/>
      <c r="J9" s="114">
        <v>50</v>
      </c>
      <c r="K9" s="58"/>
    </row>
    <row r="10" spans="2:17" x14ac:dyDescent="0.25">
      <c r="B10" s="112">
        <v>5</v>
      </c>
      <c r="C10" s="79" t="s">
        <v>299</v>
      </c>
      <c r="D10" s="79" t="s">
        <v>300</v>
      </c>
      <c r="E10" s="79" t="s">
        <v>8</v>
      </c>
      <c r="F10" s="71">
        <v>126</v>
      </c>
      <c r="G10" s="71">
        <v>50</v>
      </c>
      <c r="H10" s="83">
        <f t="shared" si="0"/>
        <v>6300</v>
      </c>
      <c r="I10" s="56"/>
      <c r="J10" s="114">
        <v>50</v>
      </c>
      <c r="K10" s="58"/>
    </row>
    <row r="11" spans="2:17" x14ac:dyDescent="0.25">
      <c r="B11" s="112">
        <v>6</v>
      </c>
      <c r="C11" s="79" t="s">
        <v>299</v>
      </c>
      <c r="D11" s="79" t="s">
        <v>300</v>
      </c>
      <c r="E11" s="79" t="s">
        <v>9</v>
      </c>
      <c r="F11" s="71">
        <v>6</v>
      </c>
      <c r="G11" s="71">
        <v>50</v>
      </c>
      <c r="H11" s="83">
        <f t="shared" si="0"/>
        <v>300</v>
      </c>
      <c r="I11" s="56"/>
      <c r="J11" s="114">
        <v>50</v>
      </c>
      <c r="K11" s="58"/>
    </row>
    <row r="12" spans="2:17" x14ac:dyDescent="0.25">
      <c r="B12" s="112">
        <v>7</v>
      </c>
      <c r="C12" s="79" t="s">
        <v>299</v>
      </c>
      <c r="D12" s="79" t="s">
        <v>300</v>
      </c>
      <c r="E12" s="79" t="s">
        <v>11</v>
      </c>
      <c r="F12" s="71">
        <v>3</v>
      </c>
      <c r="G12" s="71">
        <v>50</v>
      </c>
      <c r="H12" s="83">
        <f t="shared" si="0"/>
        <v>150</v>
      </c>
      <c r="I12" s="56"/>
      <c r="J12" s="114">
        <v>50</v>
      </c>
      <c r="K12" s="58"/>
    </row>
    <row r="13" spans="2:17" x14ac:dyDescent="0.25">
      <c r="B13" s="112">
        <v>8</v>
      </c>
      <c r="C13" s="79" t="s">
        <v>299</v>
      </c>
      <c r="D13" s="79" t="s">
        <v>300</v>
      </c>
      <c r="E13" s="79" t="s">
        <v>18</v>
      </c>
      <c r="F13" s="71">
        <v>15</v>
      </c>
      <c r="G13" s="71">
        <v>85</v>
      </c>
      <c r="H13" s="83">
        <f t="shared" si="0"/>
        <v>1275</v>
      </c>
      <c r="I13" s="59"/>
      <c r="J13" s="114">
        <v>85</v>
      </c>
      <c r="K13" s="58"/>
    </row>
    <row r="14" spans="2:17" x14ac:dyDescent="0.25">
      <c r="B14" s="112">
        <v>9</v>
      </c>
      <c r="C14" s="79" t="s">
        <v>299</v>
      </c>
      <c r="D14" s="79" t="s">
        <v>300</v>
      </c>
      <c r="E14" s="79" t="s">
        <v>19</v>
      </c>
      <c r="F14" s="71">
        <v>258</v>
      </c>
      <c r="G14" s="71">
        <v>70</v>
      </c>
      <c r="H14" s="83">
        <f t="shared" si="0"/>
        <v>18060</v>
      </c>
      <c r="I14" s="56"/>
      <c r="J14" s="114">
        <v>70</v>
      </c>
      <c r="K14" s="58"/>
    </row>
    <row r="15" spans="2:17" x14ac:dyDescent="0.25">
      <c r="B15" s="112">
        <v>10</v>
      </c>
      <c r="C15" s="79" t="s">
        <v>299</v>
      </c>
      <c r="D15" s="79" t="s">
        <v>300</v>
      </c>
      <c r="E15" s="79" t="s">
        <v>20</v>
      </c>
      <c r="F15" s="71">
        <v>180</v>
      </c>
      <c r="G15" s="71">
        <v>70</v>
      </c>
      <c r="H15" s="83">
        <f t="shared" si="0"/>
        <v>12600</v>
      </c>
      <c r="I15" s="56"/>
      <c r="J15" s="114">
        <v>70</v>
      </c>
      <c r="K15" s="58"/>
    </row>
    <row r="16" spans="2:17" x14ac:dyDescent="0.25">
      <c r="B16" s="112">
        <v>11</v>
      </c>
      <c r="C16" s="79" t="s">
        <v>299</v>
      </c>
      <c r="D16" s="79" t="s">
        <v>300</v>
      </c>
      <c r="E16" s="79" t="s">
        <v>21</v>
      </c>
      <c r="F16" s="71">
        <v>843</v>
      </c>
      <c r="G16" s="71">
        <v>70</v>
      </c>
      <c r="H16" s="83">
        <f t="shared" si="0"/>
        <v>59010</v>
      </c>
      <c r="I16" s="56"/>
      <c r="J16" s="114">
        <v>70</v>
      </c>
      <c r="K16" s="58"/>
    </row>
    <row r="17" spans="2:11" x14ac:dyDescent="0.25">
      <c r="B17" s="112">
        <v>12</v>
      </c>
      <c r="C17" s="79" t="s">
        <v>299</v>
      </c>
      <c r="D17" s="79" t="s">
        <v>300</v>
      </c>
      <c r="E17" s="79" t="s">
        <v>22</v>
      </c>
      <c r="F17" s="71">
        <v>18</v>
      </c>
      <c r="G17" s="71">
        <v>70</v>
      </c>
      <c r="H17" s="83">
        <f t="shared" si="0"/>
        <v>1260</v>
      </c>
      <c r="I17" s="56"/>
      <c r="J17" s="114">
        <v>70</v>
      </c>
      <c r="K17" s="58"/>
    </row>
    <row r="18" spans="2:11" x14ac:dyDescent="0.25">
      <c r="B18" s="112">
        <v>13</v>
      </c>
      <c r="C18" s="79" t="s">
        <v>299</v>
      </c>
      <c r="D18" s="79" t="s">
        <v>300</v>
      </c>
      <c r="E18" s="79" t="s">
        <v>23</v>
      </c>
      <c r="F18" s="71">
        <v>18</v>
      </c>
      <c r="G18" s="71">
        <v>150</v>
      </c>
      <c r="H18" s="83">
        <f t="shared" si="0"/>
        <v>2700</v>
      </c>
      <c r="I18" s="56"/>
      <c r="J18" s="114">
        <v>150</v>
      </c>
      <c r="K18" s="58"/>
    </row>
    <row r="19" spans="2:11" x14ac:dyDescent="0.25">
      <c r="B19" s="112">
        <v>14</v>
      </c>
      <c r="C19" s="79" t="s">
        <v>299</v>
      </c>
      <c r="D19" s="79" t="s">
        <v>300</v>
      </c>
      <c r="E19" s="79" t="s">
        <v>24</v>
      </c>
      <c r="F19" s="71">
        <v>3</v>
      </c>
      <c r="G19" s="71">
        <v>70</v>
      </c>
      <c r="H19" s="83">
        <f t="shared" si="0"/>
        <v>210</v>
      </c>
      <c r="I19" s="56"/>
      <c r="J19" s="114">
        <v>70</v>
      </c>
      <c r="K19" s="58"/>
    </row>
    <row r="20" spans="2:11" ht="27.75" customHeight="1" x14ac:dyDescent="0.25">
      <c r="B20" s="112">
        <v>15</v>
      </c>
      <c r="C20" s="79" t="s">
        <v>299</v>
      </c>
      <c r="D20" s="79" t="s">
        <v>300</v>
      </c>
      <c r="E20" s="79" t="s">
        <v>25</v>
      </c>
      <c r="F20" s="71">
        <v>18</v>
      </c>
      <c r="G20" s="71">
        <v>80</v>
      </c>
      <c r="H20" s="83">
        <f t="shared" si="0"/>
        <v>1440</v>
      </c>
      <c r="I20" s="56"/>
      <c r="J20" s="114">
        <v>80</v>
      </c>
      <c r="K20" s="58"/>
    </row>
    <row r="21" spans="2:11" x14ac:dyDescent="0.25">
      <c r="B21" s="112">
        <v>16</v>
      </c>
      <c r="C21" s="79" t="s">
        <v>299</v>
      </c>
      <c r="D21" s="79" t="s">
        <v>300</v>
      </c>
      <c r="E21" s="79" t="s">
        <v>26</v>
      </c>
      <c r="F21" s="71">
        <v>81</v>
      </c>
      <c r="G21" s="71">
        <v>50</v>
      </c>
      <c r="H21" s="83">
        <f t="shared" si="0"/>
        <v>4050</v>
      </c>
      <c r="I21" s="56"/>
      <c r="J21" s="114">
        <v>50</v>
      </c>
      <c r="K21" s="58"/>
    </row>
    <row r="22" spans="2:11" x14ac:dyDescent="0.25">
      <c r="B22" s="112">
        <v>17</v>
      </c>
      <c r="C22" s="79" t="s">
        <v>299</v>
      </c>
      <c r="D22" s="79" t="s">
        <v>300</v>
      </c>
      <c r="E22" s="79" t="s">
        <v>27</v>
      </c>
      <c r="F22" s="71">
        <v>36</v>
      </c>
      <c r="G22" s="71">
        <v>50</v>
      </c>
      <c r="H22" s="83">
        <f t="shared" si="0"/>
        <v>1800</v>
      </c>
      <c r="I22" s="56"/>
      <c r="J22" s="114">
        <v>50</v>
      </c>
      <c r="K22" s="58"/>
    </row>
    <row r="23" spans="2:11" x14ac:dyDescent="0.25">
      <c r="B23" s="112">
        <v>18</v>
      </c>
      <c r="C23" s="79" t="s">
        <v>299</v>
      </c>
      <c r="D23" s="79" t="s">
        <v>300</v>
      </c>
      <c r="E23" s="79" t="s">
        <v>28</v>
      </c>
      <c r="F23" s="71">
        <v>12903</v>
      </c>
      <c r="G23" s="71">
        <v>60</v>
      </c>
      <c r="H23" s="83">
        <f t="shared" si="0"/>
        <v>774180</v>
      </c>
      <c r="I23" s="56"/>
      <c r="J23" s="114">
        <v>60</v>
      </c>
      <c r="K23" s="58"/>
    </row>
    <row r="24" spans="2:11" ht="26.25" customHeight="1" x14ac:dyDescent="0.25">
      <c r="B24" s="112">
        <v>19</v>
      </c>
      <c r="C24" s="79" t="s">
        <v>299</v>
      </c>
      <c r="D24" s="79" t="s">
        <v>300</v>
      </c>
      <c r="E24" s="79" t="s">
        <v>29</v>
      </c>
      <c r="F24" s="71">
        <v>927</v>
      </c>
      <c r="G24" s="71">
        <v>70</v>
      </c>
      <c r="H24" s="83">
        <f t="shared" si="0"/>
        <v>64890</v>
      </c>
      <c r="I24" s="56"/>
      <c r="J24" s="114">
        <v>70</v>
      </c>
      <c r="K24" s="58"/>
    </row>
    <row r="25" spans="2:11" x14ac:dyDescent="0.25">
      <c r="B25" s="112">
        <v>20</v>
      </c>
      <c r="C25" s="79" t="s">
        <v>299</v>
      </c>
      <c r="D25" s="79" t="s">
        <v>300</v>
      </c>
      <c r="E25" s="79" t="s">
        <v>30</v>
      </c>
      <c r="F25" s="71">
        <v>3</v>
      </c>
      <c r="G25" s="71">
        <v>85</v>
      </c>
      <c r="H25" s="83">
        <f t="shared" si="0"/>
        <v>255</v>
      </c>
      <c r="I25" s="56"/>
      <c r="J25" s="114">
        <v>85</v>
      </c>
      <c r="K25" s="58"/>
    </row>
    <row r="26" spans="2:11" x14ac:dyDescent="0.25">
      <c r="B26" s="112">
        <v>21</v>
      </c>
      <c r="C26" s="79" t="s">
        <v>299</v>
      </c>
      <c r="D26" s="79" t="s">
        <v>300</v>
      </c>
      <c r="E26" s="79" t="s">
        <v>31</v>
      </c>
      <c r="F26" s="71">
        <v>33</v>
      </c>
      <c r="G26" s="71">
        <v>50</v>
      </c>
      <c r="H26" s="83">
        <f t="shared" si="0"/>
        <v>1650</v>
      </c>
      <c r="I26" s="56"/>
      <c r="J26" s="114">
        <v>50</v>
      </c>
      <c r="K26" s="58"/>
    </row>
    <row r="27" spans="2:11" x14ac:dyDescent="0.25">
      <c r="B27" s="112">
        <v>22</v>
      </c>
      <c r="C27" s="79" t="s">
        <v>299</v>
      </c>
      <c r="D27" s="79" t="s">
        <v>300</v>
      </c>
      <c r="E27" s="79" t="s">
        <v>32</v>
      </c>
      <c r="F27" s="71">
        <v>669</v>
      </c>
      <c r="G27" s="71">
        <v>50</v>
      </c>
      <c r="H27" s="83">
        <f t="shared" si="0"/>
        <v>33450</v>
      </c>
      <c r="I27" s="56"/>
      <c r="J27" s="114">
        <v>50</v>
      </c>
      <c r="K27" s="58"/>
    </row>
    <row r="28" spans="2:11" x14ac:dyDescent="0.25">
      <c r="B28" s="112">
        <v>23</v>
      </c>
      <c r="C28" s="79" t="s">
        <v>299</v>
      </c>
      <c r="D28" s="79" t="s">
        <v>300</v>
      </c>
      <c r="E28" s="79" t="s">
        <v>33</v>
      </c>
      <c r="F28" s="71">
        <v>165</v>
      </c>
      <c r="G28" s="71">
        <v>75</v>
      </c>
      <c r="H28" s="83">
        <f t="shared" si="0"/>
        <v>12375</v>
      </c>
      <c r="I28" s="56"/>
      <c r="J28" s="114">
        <v>75</v>
      </c>
      <c r="K28" s="58"/>
    </row>
    <row r="29" spans="2:11" x14ac:dyDescent="0.25">
      <c r="B29" s="112">
        <v>24</v>
      </c>
      <c r="C29" s="79" t="s">
        <v>299</v>
      </c>
      <c r="D29" s="79" t="s">
        <v>300</v>
      </c>
      <c r="E29" s="79" t="s">
        <v>34</v>
      </c>
      <c r="F29" s="71">
        <v>429</v>
      </c>
      <c r="G29" s="71">
        <v>50</v>
      </c>
      <c r="H29" s="83">
        <f t="shared" si="0"/>
        <v>21450</v>
      </c>
      <c r="I29" s="56"/>
      <c r="J29" s="114">
        <v>50</v>
      </c>
      <c r="K29" s="58"/>
    </row>
    <row r="30" spans="2:11" x14ac:dyDescent="0.25">
      <c r="B30" s="112">
        <v>25</v>
      </c>
      <c r="C30" s="79" t="s">
        <v>299</v>
      </c>
      <c r="D30" s="79" t="s">
        <v>300</v>
      </c>
      <c r="E30" s="79" t="s">
        <v>35</v>
      </c>
      <c r="F30" s="71">
        <v>3</v>
      </c>
      <c r="G30" s="71">
        <v>50</v>
      </c>
      <c r="H30" s="83">
        <f t="shared" ref="H30:H61" si="1">SUM(F30*G30)</f>
        <v>150</v>
      </c>
      <c r="I30" s="56"/>
      <c r="J30" s="114">
        <v>50</v>
      </c>
      <c r="K30" s="58"/>
    </row>
    <row r="31" spans="2:11" x14ac:dyDescent="0.25">
      <c r="B31" s="112">
        <v>26</v>
      </c>
      <c r="C31" s="79" t="s">
        <v>299</v>
      </c>
      <c r="D31" s="79" t="s">
        <v>300</v>
      </c>
      <c r="E31" s="79" t="s">
        <v>36</v>
      </c>
      <c r="F31" s="71">
        <v>33</v>
      </c>
      <c r="G31" s="71">
        <v>75</v>
      </c>
      <c r="H31" s="83">
        <f t="shared" si="1"/>
        <v>2475</v>
      </c>
      <c r="I31" s="56"/>
      <c r="J31" s="114">
        <v>75</v>
      </c>
      <c r="K31" s="58"/>
    </row>
    <row r="32" spans="2:11" x14ac:dyDescent="0.25">
      <c r="B32" s="112">
        <v>27</v>
      </c>
      <c r="C32" s="79" t="s">
        <v>299</v>
      </c>
      <c r="D32" s="79" t="s">
        <v>300</v>
      </c>
      <c r="E32" s="79" t="s">
        <v>37</v>
      </c>
      <c r="F32" s="71">
        <v>552</v>
      </c>
      <c r="G32" s="71">
        <v>50</v>
      </c>
      <c r="H32" s="83">
        <f t="shared" si="1"/>
        <v>27600</v>
      </c>
      <c r="I32" s="56"/>
      <c r="J32" s="114">
        <v>50</v>
      </c>
      <c r="K32" s="58"/>
    </row>
    <row r="33" spans="2:11" x14ac:dyDescent="0.25">
      <c r="B33" s="112">
        <v>28</v>
      </c>
      <c r="C33" s="79" t="s">
        <v>299</v>
      </c>
      <c r="D33" s="79" t="s">
        <v>300</v>
      </c>
      <c r="E33" s="79" t="s">
        <v>38</v>
      </c>
      <c r="F33" s="71">
        <v>3249</v>
      </c>
      <c r="G33" s="71">
        <v>70</v>
      </c>
      <c r="H33" s="83">
        <f t="shared" si="1"/>
        <v>227430</v>
      </c>
      <c r="I33" s="56"/>
      <c r="J33" s="114">
        <v>70</v>
      </c>
      <c r="K33" s="58"/>
    </row>
    <row r="34" spans="2:11" x14ac:dyDescent="0.25">
      <c r="B34" s="112">
        <v>29</v>
      </c>
      <c r="C34" s="79" t="s">
        <v>299</v>
      </c>
      <c r="D34" s="79" t="s">
        <v>300</v>
      </c>
      <c r="E34" s="79" t="s">
        <v>39</v>
      </c>
      <c r="F34" s="71">
        <v>57</v>
      </c>
      <c r="G34" s="71">
        <v>70</v>
      </c>
      <c r="H34" s="83">
        <f t="shared" si="1"/>
        <v>3990</v>
      </c>
      <c r="I34" s="56"/>
      <c r="J34" s="114">
        <v>70</v>
      </c>
      <c r="K34" s="58"/>
    </row>
    <row r="35" spans="2:11" x14ac:dyDescent="0.25">
      <c r="B35" s="112">
        <v>30</v>
      </c>
      <c r="C35" s="79" t="s">
        <v>299</v>
      </c>
      <c r="D35" s="79" t="s">
        <v>300</v>
      </c>
      <c r="E35" s="79" t="s">
        <v>40</v>
      </c>
      <c r="F35" s="71">
        <v>57</v>
      </c>
      <c r="G35" s="71">
        <v>100</v>
      </c>
      <c r="H35" s="83">
        <f t="shared" si="1"/>
        <v>5700</v>
      </c>
      <c r="I35" s="56"/>
      <c r="J35" s="114">
        <v>100</v>
      </c>
      <c r="K35" s="58"/>
    </row>
    <row r="36" spans="2:11" x14ac:dyDescent="0.25">
      <c r="B36" s="112">
        <v>31</v>
      </c>
      <c r="C36" s="79" t="s">
        <v>299</v>
      </c>
      <c r="D36" s="79" t="s">
        <v>300</v>
      </c>
      <c r="E36" s="79" t="s">
        <v>41</v>
      </c>
      <c r="F36" s="71">
        <v>1917</v>
      </c>
      <c r="G36" s="71">
        <v>60</v>
      </c>
      <c r="H36" s="83">
        <f t="shared" si="1"/>
        <v>115020</v>
      </c>
      <c r="I36" s="56"/>
      <c r="J36" s="114">
        <v>60</v>
      </c>
      <c r="K36" s="58"/>
    </row>
    <row r="37" spans="2:11" x14ac:dyDescent="0.25">
      <c r="B37" s="112">
        <v>32</v>
      </c>
      <c r="C37" s="79" t="s">
        <v>299</v>
      </c>
      <c r="D37" s="79" t="s">
        <v>300</v>
      </c>
      <c r="E37" s="79" t="s">
        <v>42</v>
      </c>
      <c r="F37" s="71">
        <v>24</v>
      </c>
      <c r="G37" s="71">
        <v>50</v>
      </c>
      <c r="H37" s="83">
        <f t="shared" si="1"/>
        <v>1200</v>
      </c>
      <c r="I37" s="56"/>
      <c r="J37" s="114">
        <v>50</v>
      </c>
      <c r="K37" s="58"/>
    </row>
    <row r="38" spans="2:11" x14ac:dyDescent="0.25">
      <c r="B38" s="112">
        <v>33</v>
      </c>
      <c r="C38" s="79" t="s">
        <v>299</v>
      </c>
      <c r="D38" s="79" t="s">
        <v>300</v>
      </c>
      <c r="E38" s="79" t="s">
        <v>43</v>
      </c>
      <c r="F38" s="71">
        <v>1593</v>
      </c>
      <c r="G38" s="71">
        <v>50</v>
      </c>
      <c r="H38" s="83">
        <f t="shared" si="1"/>
        <v>79650</v>
      </c>
      <c r="I38" s="56"/>
      <c r="J38" s="114">
        <v>50</v>
      </c>
      <c r="K38" s="58"/>
    </row>
    <row r="39" spans="2:11" x14ac:dyDescent="0.25">
      <c r="B39" s="112">
        <v>34</v>
      </c>
      <c r="C39" s="79" t="s">
        <v>299</v>
      </c>
      <c r="D39" s="79" t="s">
        <v>300</v>
      </c>
      <c r="E39" s="79" t="s">
        <v>44</v>
      </c>
      <c r="F39" s="71">
        <v>738</v>
      </c>
      <c r="G39" s="71">
        <v>75</v>
      </c>
      <c r="H39" s="83">
        <f t="shared" si="1"/>
        <v>55350</v>
      </c>
      <c r="I39" s="56"/>
      <c r="J39" s="114">
        <v>75</v>
      </c>
      <c r="K39" s="58"/>
    </row>
    <row r="40" spans="2:11" x14ac:dyDescent="0.25">
      <c r="B40" s="112">
        <v>35</v>
      </c>
      <c r="C40" s="79" t="s">
        <v>299</v>
      </c>
      <c r="D40" s="79" t="s">
        <v>300</v>
      </c>
      <c r="E40" s="79" t="s">
        <v>45</v>
      </c>
      <c r="F40" s="71">
        <v>1353</v>
      </c>
      <c r="G40" s="71">
        <v>65</v>
      </c>
      <c r="H40" s="83">
        <f t="shared" si="1"/>
        <v>87945</v>
      </c>
      <c r="I40" s="56"/>
      <c r="J40" s="114">
        <v>65</v>
      </c>
      <c r="K40" s="58"/>
    </row>
    <row r="41" spans="2:11" x14ac:dyDescent="0.25">
      <c r="B41" s="112">
        <v>36</v>
      </c>
      <c r="C41" s="79" t="s">
        <v>299</v>
      </c>
      <c r="D41" s="79" t="s">
        <v>300</v>
      </c>
      <c r="E41" s="79" t="s">
        <v>46</v>
      </c>
      <c r="F41" s="71">
        <v>81</v>
      </c>
      <c r="G41" s="71">
        <v>90</v>
      </c>
      <c r="H41" s="83">
        <f t="shared" si="1"/>
        <v>7290</v>
      </c>
      <c r="I41" s="56"/>
      <c r="J41" s="114">
        <v>90</v>
      </c>
      <c r="K41" s="58"/>
    </row>
    <row r="42" spans="2:11" x14ac:dyDescent="0.25">
      <c r="B42" s="112">
        <v>37</v>
      </c>
      <c r="C42" s="79" t="s">
        <v>299</v>
      </c>
      <c r="D42" s="79" t="s">
        <v>300</v>
      </c>
      <c r="E42" s="79" t="s">
        <v>47</v>
      </c>
      <c r="F42" s="71">
        <v>81</v>
      </c>
      <c r="G42" s="71">
        <v>50</v>
      </c>
      <c r="H42" s="83">
        <f t="shared" si="1"/>
        <v>4050</v>
      </c>
      <c r="I42" s="56"/>
      <c r="J42" s="114">
        <v>50</v>
      </c>
      <c r="K42" s="58"/>
    </row>
    <row r="43" spans="2:11" x14ac:dyDescent="0.25">
      <c r="B43" s="112">
        <v>38</v>
      </c>
      <c r="C43" s="79" t="s">
        <v>299</v>
      </c>
      <c r="D43" s="79" t="s">
        <v>300</v>
      </c>
      <c r="E43" s="79" t="s">
        <v>48</v>
      </c>
      <c r="F43" s="71">
        <v>606</v>
      </c>
      <c r="G43" s="71">
        <v>70</v>
      </c>
      <c r="H43" s="83">
        <f t="shared" si="1"/>
        <v>42420</v>
      </c>
      <c r="I43" s="56"/>
      <c r="J43" s="114">
        <v>70</v>
      </c>
      <c r="K43" s="58"/>
    </row>
    <row r="44" spans="2:11" x14ac:dyDescent="0.25">
      <c r="B44" s="112">
        <v>39</v>
      </c>
      <c r="C44" s="79" t="s">
        <v>299</v>
      </c>
      <c r="D44" s="79" t="s">
        <v>300</v>
      </c>
      <c r="E44" s="79" t="s">
        <v>49</v>
      </c>
      <c r="F44" s="71">
        <v>51</v>
      </c>
      <c r="G44" s="71">
        <v>50</v>
      </c>
      <c r="H44" s="83">
        <f t="shared" si="1"/>
        <v>2550</v>
      </c>
      <c r="I44" s="56"/>
      <c r="J44" s="114">
        <v>50</v>
      </c>
      <c r="K44" s="58"/>
    </row>
    <row r="45" spans="2:11" x14ac:dyDescent="0.25">
      <c r="B45" s="112">
        <v>40</v>
      </c>
      <c r="C45" s="79" t="s">
        <v>299</v>
      </c>
      <c r="D45" s="79" t="s">
        <v>300</v>
      </c>
      <c r="E45" s="79" t="s">
        <v>50</v>
      </c>
      <c r="F45" s="71">
        <v>4794</v>
      </c>
      <c r="G45" s="71">
        <v>70</v>
      </c>
      <c r="H45" s="83">
        <f t="shared" si="1"/>
        <v>335580</v>
      </c>
      <c r="I45" s="56"/>
      <c r="J45" s="114">
        <v>70</v>
      </c>
      <c r="K45" s="58"/>
    </row>
    <row r="46" spans="2:11" x14ac:dyDescent="0.25">
      <c r="B46" s="112">
        <v>41</v>
      </c>
      <c r="C46" s="79" t="s">
        <v>299</v>
      </c>
      <c r="D46" s="79" t="s">
        <v>300</v>
      </c>
      <c r="E46" s="79" t="s">
        <v>51</v>
      </c>
      <c r="F46" s="71">
        <v>33</v>
      </c>
      <c r="G46" s="71">
        <v>60</v>
      </c>
      <c r="H46" s="83">
        <f t="shared" si="1"/>
        <v>1980</v>
      </c>
      <c r="I46" s="56"/>
      <c r="J46" s="114">
        <v>60</v>
      </c>
      <c r="K46" s="58"/>
    </row>
    <row r="47" spans="2:11" x14ac:dyDescent="0.25">
      <c r="B47" s="112">
        <v>42</v>
      </c>
      <c r="C47" s="79" t="s">
        <v>299</v>
      </c>
      <c r="D47" s="79" t="s">
        <v>300</v>
      </c>
      <c r="E47" s="79" t="s">
        <v>52</v>
      </c>
      <c r="F47" s="71">
        <v>885</v>
      </c>
      <c r="G47" s="71">
        <v>90</v>
      </c>
      <c r="H47" s="83">
        <f t="shared" si="1"/>
        <v>79650</v>
      </c>
      <c r="I47" s="56"/>
      <c r="J47" s="114">
        <v>90</v>
      </c>
      <c r="K47" s="58"/>
    </row>
    <row r="48" spans="2:11" x14ac:dyDescent="0.25">
      <c r="B48" s="112">
        <v>43</v>
      </c>
      <c r="C48" s="79" t="s">
        <v>299</v>
      </c>
      <c r="D48" s="79" t="s">
        <v>300</v>
      </c>
      <c r="E48" s="79" t="s">
        <v>53</v>
      </c>
      <c r="F48" s="71">
        <v>24</v>
      </c>
      <c r="G48" s="71">
        <v>60</v>
      </c>
      <c r="H48" s="83">
        <f t="shared" si="1"/>
        <v>1440</v>
      </c>
      <c r="I48" s="56"/>
      <c r="J48" s="114">
        <v>60</v>
      </c>
      <c r="K48" s="58"/>
    </row>
    <row r="49" spans="2:11" x14ac:dyDescent="0.25">
      <c r="B49" s="112">
        <v>44</v>
      </c>
      <c r="C49" s="79" t="s">
        <v>299</v>
      </c>
      <c r="D49" s="79" t="s">
        <v>300</v>
      </c>
      <c r="E49" s="79" t="s">
        <v>54</v>
      </c>
      <c r="F49" s="71">
        <v>9</v>
      </c>
      <c r="G49" s="71">
        <v>50</v>
      </c>
      <c r="H49" s="83">
        <f t="shared" si="1"/>
        <v>450</v>
      </c>
      <c r="I49" s="56"/>
      <c r="J49" s="114">
        <v>50</v>
      </c>
      <c r="K49" s="58"/>
    </row>
    <row r="50" spans="2:11" x14ac:dyDescent="0.25">
      <c r="B50" s="112">
        <v>45</v>
      </c>
      <c r="C50" s="79" t="s">
        <v>299</v>
      </c>
      <c r="D50" s="79" t="s">
        <v>300</v>
      </c>
      <c r="E50" s="79" t="s">
        <v>55</v>
      </c>
      <c r="F50" s="71">
        <v>1428</v>
      </c>
      <c r="G50" s="71">
        <v>70</v>
      </c>
      <c r="H50" s="83">
        <f t="shared" si="1"/>
        <v>99960</v>
      </c>
      <c r="I50" s="56"/>
      <c r="J50" s="114">
        <v>70</v>
      </c>
      <c r="K50" s="58"/>
    </row>
    <row r="51" spans="2:11" x14ac:dyDescent="0.25">
      <c r="B51" s="112">
        <v>46</v>
      </c>
      <c r="C51" s="79" t="s">
        <v>299</v>
      </c>
      <c r="D51" s="79" t="s">
        <v>300</v>
      </c>
      <c r="E51" s="79" t="s">
        <v>56</v>
      </c>
      <c r="F51" s="71">
        <v>90</v>
      </c>
      <c r="G51" s="71">
        <v>50</v>
      </c>
      <c r="H51" s="83">
        <f t="shared" si="1"/>
        <v>4500</v>
      </c>
      <c r="I51" s="56"/>
      <c r="J51" s="114">
        <v>50</v>
      </c>
      <c r="K51" s="58"/>
    </row>
    <row r="52" spans="2:11" x14ac:dyDescent="0.25">
      <c r="B52" s="112">
        <v>47</v>
      </c>
      <c r="C52" s="79" t="s">
        <v>299</v>
      </c>
      <c r="D52" s="79" t="s">
        <v>300</v>
      </c>
      <c r="E52" s="79" t="s">
        <v>57</v>
      </c>
      <c r="F52" s="71">
        <v>6060</v>
      </c>
      <c r="G52" s="71">
        <v>70</v>
      </c>
      <c r="H52" s="83">
        <f t="shared" si="1"/>
        <v>424200</v>
      </c>
      <c r="I52" s="56"/>
      <c r="J52" s="114">
        <v>70</v>
      </c>
      <c r="K52" s="58"/>
    </row>
    <row r="53" spans="2:11" x14ac:dyDescent="0.25">
      <c r="B53" s="112">
        <v>48</v>
      </c>
      <c r="C53" s="79" t="s">
        <v>299</v>
      </c>
      <c r="D53" s="79" t="s">
        <v>300</v>
      </c>
      <c r="E53" s="79" t="s">
        <v>58</v>
      </c>
      <c r="F53" s="71">
        <v>114</v>
      </c>
      <c r="G53" s="71">
        <v>100</v>
      </c>
      <c r="H53" s="83">
        <f t="shared" si="1"/>
        <v>11400</v>
      </c>
      <c r="I53" s="56"/>
      <c r="J53" s="114">
        <v>100</v>
      </c>
      <c r="K53" s="58"/>
    </row>
    <row r="54" spans="2:11" x14ac:dyDescent="0.25">
      <c r="B54" s="112">
        <v>49</v>
      </c>
      <c r="C54" s="79" t="s">
        <v>299</v>
      </c>
      <c r="D54" s="79" t="s">
        <v>300</v>
      </c>
      <c r="E54" s="79" t="s">
        <v>59</v>
      </c>
      <c r="F54" s="71">
        <v>210</v>
      </c>
      <c r="G54" s="71">
        <v>50</v>
      </c>
      <c r="H54" s="83">
        <f t="shared" si="1"/>
        <v>10500</v>
      </c>
      <c r="I54" s="56"/>
      <c r="J54" s="114">
        <v>50</v>
      </c>
      <c r="K54" s="58"/>
    </row>
    <row r="55" spans="2:11" x14ac:dyDescent="0.25">
      <c r="B55" s="112">
        <v>50</v>
      </c>
      <c r="C55" s="79" t="s">
        <v>299</v>
      </c>
      <c r="D55" s="79" t="s">
        <v>300</v>
      </c>
      <c r="E55" s="79" t="s">
        <v>60</v>
      </c>
      <c r="F55" s="71">
        <v>4410</v>
      </c>
      <c r="G55" s="71">
        <v>70</v>
      </c>
      <c r="H55" s="83">
        <f t="shared" si="1"/>
        <v>308700</v>
      </c>
      <c r="I55" s="56"/>
      <c r="J55" s="114">
        <v>70</v>
      </c>
      <c r="K55" s="58"/>
    </row>
    <row r="56" spans="2:11" x14ac:dyDescent="0.25">
      <c r="B56" s="112">
        <v>51</v>
      </c>
      <c r="C56" s="79" t="s">
        <v>299</v>
      </c>
      <c r="D56" s="79" t="s">
        <v>300</v>
      </c>
      <c r="E56" s="79" t="s">
        <v>61</v>
      </c>
      <c r="F56" s="71">
        <v>30</v>
      </c>
      <c r="G56" s="71">
        <v>50</v>
      </c>
      <c r="H56" s="83">
        <f t="shared" si="1"/>
        <v>1500</v>
      </c>
      <c r="I56" s="56"/>
      <c r="J56" s="114">
        <v>50</v>
      </c>
      <c r="K56" s="58"/>
    </row>
    <row r="57" spans="2:11" x14ac:dyDescent="0.25">
      <c r="B57" s="112">
        <v>52</v>
      </c>
      <c r="C57" s="79" t="s">
        <v>299</v>
      </c>
      <c r="D57" s="79" t="s">
        <v>300</v>
      </c>
      <c r="E57" s="79" t="s">
        <v>62</v>
      </c>
      <c r="F57" s="71">
        <v>279</v>
      </c>
      <c r="G57" s="71">
        <v>80</v>
      </c>
      <c r="H57" s="83">
        <f t="shared" si="1"/>
        <v>22320</v>
      </c>
      <c r="I57" s="56"/>
      <c r="J57" s="114">
        <v>80</v>
      </c>
      <c r="K57" s="58"/>
    </row>
    <row r="58" spans="2:11" x14ac:dyDescent="0.25">
      <c r="B58" s="112">
        <v>53</v>
      </c>
      <c r="C58" s="79" t="s">
        <v>299</v>
      </c>
      <c r="D58" s="79" t="s">
        <v>300</v>
      </c>
      <c r="E58" s="79" t="s">
        <v>63</v>
      </c>
      <c r="F58" s="71">
        <v>201</v>
      </c>
      <c r="G58" s="71">
        <v>50</v>
      </c>
      <c r="H58" s="83">
        <f t="shared" si="1"/>
        <v>10050</v>
      </c>
      <c r="I58" s="56"/>
      <c r="J58" s="114">
        <v>50</v>
      </c>
      <c r="K58" s="58"/>
    </row>
    <row r="59" spans="2:11" x14ac:dyDescent="0.25">
      <c r="B59" s="112">
        <v>54</v>
      </c>
      <c r="C59" s="79" t="s">
        <v>299</v>
      </c>
      <c r="D59" s="79" t="s">
        <v>300</v>
      </c>
      <c r="E59" s="79" t="s">
        <v>64</v>
      </c>
      <c r="F59" s="71">
        <v>360</v>
      </c>
      <c r="G59" s="71">
        <v>60</v>
      </c>
      <c r="H59" s="83">
        <f t="shared" si="1"/>
        <v>21600</v>
      </c>
      <c r="I59" s="56"/>
      <c r="J59" s="114">
        <v>60</v>
      </c>
      <c r="K59" s="58"/>
    </row>
    <row r="60" spans="2:11" x14ac:dyDescent="0.25">
      <c r="B60" s="112">
        <v>55</v>
      </c>
      <c r="C60" s="79" t="s">
        <v>299</v>
      </c>
      <c r="D60" s="79" t="s">
        <v>300</v>
      </c>
      <c r="E60" s="79" t="s">
        <v>65</v>
      </c>
      <c r="F60" s="71">
        <v>63</v>
      </c>
      <c r="G60" s="71">
        <v>50</v>
      </c>
      <c r="H60" s="83">
        <f t="shared" si="1"/>
        <v>3150</v>
      </c>
      <c r="I60" s="56"/>
      <c r="J60" s="114">
        <v>50</v>
      </c>
      <c r="K60" s="58"/>
    </row>
    <row r="61" spans="2:11" x14ac:dyDescent="0.25">
      <c r="B61" s="112">
        <v>56</v>
      </c>
      <c r="C61" s="79" t="s">
        <v>299</v>
      </c>
      <c r="D61" s="79" t="s">
        <v>300</v>
      </c>
      <c r="E61" s="79" t="s">
        <v>66</v>
      </c>
      <c r="F61" s="71">
        <v>501</v>
      </c>
      <c r="G61" s="71">
        <v>65</v>
      </c>
      <c r="H61" s="83">
        <f t="shared" si="1"/>
        <v>32565</v>
      </c>
      <c r="I61" s="56"/>
      <c r="J61" s="114">
        <v>65</v>
      </c>
      <c r="K61" s="58"/>
    </row>
    <row r="62" spans="2:11" x14ac:dyDescent="0.25">
      <c r="B62" s="112">
        <v>57</v>
      </c>
      <c r="C62" s="79" t="s">
        <v>299</v>
      </c>
      <c r="D62" s="79" t="s">
        <v>300</v>
      </c>
      <c r="E62" s="79" t="s">
        <v>67</v>
      </c>
      <c r="F62" s="71">
        <v>15</v>
      </c>
      <c r="G62" s="71">
        <v>50</v>
      </c>
      <c r="H62" s="83">
        <f t="shared" ref="H62:H78" si="2">SUM(F62*G62)</f>
        <v>750</v>
      </c>
      <c r="I62" s="56"/>
      <c r="J62" s="114">
        <v>50</v>
      </c>
      <c r="K62" s="58"/>
    </row>
    <row r="63" spans="2:11" x14ac:dyDescent="0.25">
      <c r="B63" s="112">
        <v>58</v>
      </c>
      <c r="C63" s="79" t="s">
        <v>299</v>
      </c>
      <c r="D63" s="79" t="s">
        <v>300</v>
      </c>
      <c r="E63" s="79" t="s">
        <v>68</v>
      </c>
      <c r="F63" s="71">
        <v>2133</v>
      </c>
      <c r="G63" s="71">
        <v>70</v>
      </c>
      <c r="H63" s="83">
        <f t="shared" si="2"/>
        <v>149310</v>
      </c>
      <c r="I63" s="56"/>
      <c r="J63" s="114">
        <v>70</v>
      </c>
      <c r="K63" s="58"/>
    </row>
    <row r="64" spans="2:11" x14ac:dyDescent="0.25">
      <c r="B64" s="112">
        <v>59</v>
      </c>
      <c r="C64" s="79" t="s">
        <v>299</v>
      </c>
      <c r="D64" s="79" t="s">
        <v>300</v>
      </c>
      <c r="E64" s="79" t="s">
        <v>69</v>
      </c>
      <c r="F64" s="71">
        <v>3</v>
      </c>
      <c r="G64" s="71">
        <v>60</v>
      </c>
      <c r="H64" s="83">
        <f t="shared" si="2"/>
        <v>180</v>
      </c>
      <c r="I64" s="56"/>
      <c r="J64" s="114">
        <v>60</v>
      </c>
      <c r="K64" s="58"/>
    </row>
    <row r="65" spans="2:14" x14ac:dyDescent="0.25">
      <c r="B65" s="112">
        <v>60</v>
      </c>
      <c r="C65" s="79" t="s">
        <v>299</v>
      </c>
      <c r="D65" s="79" t="s">
        <v>300</v>
      </c>
      <c r="E65" s="79" t="s">
        <v>70</v>
      </c>
      <c r="F65" s="71">
        <v>114</v>
      </c>
      <c r="G65" s="71">
        <v>90</v>
      </c>
      <c r="H65" s="83">
        <f t="shared" si="2"/>
        <v>10260</v>
      </c>
      <c r="I65" s="56"/>
      <c r="J65" s="114">
        <v>90</v>
      </c>
      <c r="K65" s="58"/>
    </row>
    <row r="66" spans="2:14" x14ac:dyDescent="0.25">
      <c r="B66" s="112">
        <v>61</v>
      </c>
      <c r="C66" s="79" t="s">
        <v>299</v>
      </c>
      <c r="D66" s="79" t="s">
        <v>300</v>
      </c>
      <c r="E66" s="79" t="s">
        <v>71</v>
      </c>
      <c r="F66" s="71">
        <v>9</v>
      </c>
      <c r="G66" s="71">
        <v>50</v>
      </c>
      <c r="H66" s="83">
        <f t="shared" si="2"/>
        <v>450</v>
      </c>
      <c r="I66" s="56"/>
      <c r="J66" s="114">
        <v>50</v>
      </c>
      <c r="K66" s="58"/>
    </row>
    <row r="67" spans="2:14" x14ac:dyDescent="0.25">
      <c r="B67" s="112">
        <v>62</v>
      </c>
      <c r="C67" s="79" t="s">
        <v>299</v>
      </c>
      <c r="D67" s="79" t="s">
        <v>300</v>
      </c>
      <c r="E67" s="79" t="s">
        <v>72</v>
      </c>
      <c r="F67" s="71">
        <v>1182</v>
      </c>
      <c r="G67" s="71">
        <v>65</v>
      </c>
      <c r="H67" s="83">
        <f t="shared" si="2"/>
        <v>76830</v>
      </c>
      <c r="I67" s="56"/>
      <c r="J67" s="114">
        <v>65</v>
      </c>
      <c r="K67" s="58"/>
    </row>
    <row r="68" spans="2:14" x14ac:dyDescent="0.25">
      <c r="B68" s="112">
        <v>63</v>
      </c>
      <c r="C68" s="79" t="s">
        <v>299</v>
      </c>
      <c r="D68" s="79" t="s">
        <v>300</v>
      </c>
      <c r="E68" s="79" t="s">
        <v>73</v>
      </c>
      <c r="F68" s="71">
        <v>249</v>
      </c>
      <c r="G68" s="71">
        <v>45</v>
      </c>
      <c r="H68" s="83">
        <f t="shared" si="2"/>
        <v>11205</v>
      </c>
      <c r="I68" s="56"/>
      <c r="J68" s="114">
        <v>45</v>
      </c>
      <c r="K68" s="58"/>
    </row>
    <row r="69" spans="2:14" x14ac:dyDescent="0.25">
      <c r="B69" s="112">
        <v>64</v>
      </c>
      <c r="C69" s="79" t="s">
        <v>299</v>
      </c>
      <c r="D69" s="79" t="s">
        <v>300</v>
      </c>
      <c r="E69" s="79" t="s">
        <v>74</v>
      </c>
      <c r="F69" s="71">
        <v>7344</v>
      </c>
      <c r="G69" s="71">
        <v>60</v>
      </c>
      <c r="H69" s="83">
        <f t="shared" si="2"/>
        <v>440640</v>
      </c>
      <c r="I69" s="56"/>
      <c r="J69" s="114">
        <v>60</v>
      </c>
      <c r="K69" s="58"/>
    </row>
    <row r="70" spans="2:14" x14ac:dyDescent="0.25">
      <c r="B70" s="112">
        <v>65</v>
      </c>
      <c r="C70" s="79" t="s">
        <v>299</v>
      </c>
      <c r="D70" s="79" t="s">
        <v>300</v>
      </c>
      <c r="E70" s="79" t="s">
        <v>75</v>
      </c>
      <c r="F70" s="71">
        <v>6</v>
      </c>
      <c r="G70" s="71">
        <v>55</v>
      </c>
      <c r="H70" s="83">
        <f t="shared" si="2"/>
        <v>330</v>
      </c>
      <c r="I70" s="56"/>
      <c r="J70" s="114">
        <v>55</v>
      </c>
      <c r="K70" s="58"/>
    </row>
    <row r="71" spans="2:14" x14ac:dyDescent="0.25">
      <c r="B71" s="112">
        <v>66</v>
      </c>
      <c r="C71" s="79" t="s">
        <v>299</v>
      </c>
      <c r="D71" s="79" t="s">
        <v>300</v>
      </c>
      <c r="E71" s="79" t="s">
        <v>76</v>
      </c>
      <c r="F71" s="71">
        <v>171</v>
      </c>
      <c r="G71" s="71">
        <v>70</v>
      </c>
      <c r="H71" s="83">
        <f t="shared" si="2"/>
        <v>11970</v>
      </c>
      <c r="I71" s="56"/>
      <c r="J71" s="114">
        <v>70</v>
      </c>
      <c r="K71" s="58"/>
    </row>
    <row r="72" spans="2:14" x14ac:dyDescent="0.25">
      <c r="B72" s="112">
        <v>67</v>
      </c>
      <c r="C72" s="79" t="s">
        <v>299</v>
      </c>
      <c r="D72" s="79" t="s">
        <v>300</v>
      </c>
      <c r="E72" s="79" t="s">
        <v>77</v>
      </c>
      <c r="F72" s="71">
        <v>54</v>
      </c>
      <c r="G72" s="71">
        <v>40</v>
      </c>
      <c r="H72" s="83">
        <f t="shared" si="2"/>
        <v>2160</v>
      </c>
      <c r="I72" s="59"/>
      <c r="J72" s="114">
        <v>40</v>
      </c>
      <c r="K72" s="58"/>
    </row>
    <row r="73" spans="2:14" x14ac:dyDescent="0.25">
      <c r="B73" s="112">
        <v>68</v>
      </c>
      <c r="C73" s="79" t="s">
        <v>299</v>
      </c>
      <c r="D73" s="79" t="s">
        <v>300</v>
      </c>
      <c r="E73" s="79" t="s">
        <v>78</v>
      </c>
      <c r="F73" s="71">
        <v>4356</v>
      </c>
      <c r="G73" s="71">
        <v>60</v>
      </c>
      <c r="H73" s="83">
        <f t="shared" si="2"/>
        <v>261360</v>
      </c>
      <c r="I73" s="56"/>
      <c r="J73" s="114">
        <v>60</v>
      </c>
      <c r="K73" s="58"/>
    </row>
    <row r="74" spans="2:14" x14ac:dyDescent="0.25">
      <c r="B74" s="112">
        <v>69</v>
      </c>
      <c r="C74" s="79" t="s">
        <v>299</v>
      </c>
      <c r="D74" s="79" t="s">
        <v>300</v>
      </c>
      <c r="E74" s="79" t="s">
        <v>79</v>
      </c>
      <c r="F74" s="71">
        <v>1209</v>
      </c>
      <c r="G74" s="71">
        <v>65</v>
      </c>
      <c r="H74" s="83">
        <f t="shared" si="2"/>
        <v>78585</v>
      </c>
      <c r="I74" s="56"/>
      <c r="J74" s="114">
        <v>65</v>
      </c>
      <c r="K74" s="58"/>
    </row>
    <row r="75" spans="2:14" ht="30" x14ac:dyDescent="0.25">
      <c r="B75" s="112">
        <v>70</v>
      </c>
      <c r="C75" s="79" t="s">
        <v>299</v>
      </c>
      <c r="D75" s="79" t="s">
        <v>300</v>
      </c>
      <c r="E75" s="80" t="s">
        <v>86</v>
      </c>
      <c r="F75" s="71">
        <v>1137</v>
      </c>
      <c r="G75" s="71">
        <v>100</v>
      </c>
      <c r="H75" s="83">
        <f t="shared" si="2"/>
        <v>113700</v>
      </c>
      <c r="I75" s="56"/>
      <c r="J75" s="114">
        <v>100</v>
      </c>
      <c r="K75" s="58"/>
    </row>
    <row r="76" spans="2:14" x14ac:dyDescent="0.25">
      <c r="B76" s="112">
        <v>71</v>
      </c>
      <c r="C76" s="79" t="s">
        <v>299</v>
      </c>
      <c r="D76" s="79" t="s">
        <v>300</v>
      </c>
      <c r="E76" s="79" t="s">
        <v>87</v>
      </c>
      <c r="F76" s="71">
        <f>627+418</f>
        <v>1045</v>
      </c>
      <c r="G76" s="71">
        <v>65</v>
      </c>
      <c r="H76" s="83">
        <f t="shared" si="2"/>
        <v>67925</v>
      </c>
      <c r="I76" s="56"/>
      <c r="J76" s="114">
        <v>65</v>
      </c>
      <c r="K76" s="58"/>
    </row>
    <row r="77" spans="2:14" x14ac:dyDescent="0.25">
      <c r="B77" s="112">
        <v>72</v>
      </c>
      <c r="C77" s="79" t="s">
        <v>299</v>
      </c>
      <c r="D77" s="79" t="s">
        <v>300</v>
      </c>
      <c r="E77" s="79" t="s">
        <v>89</v>
      </c>
      <c r="F77" s="71">
        <v>12</v>
      </c>
      <c r="G77" s="71">
        <v>60</v>
      </c>
      <c r="H77" s="83">
        <f t="shared" si="2"/>
        <v>720</v>
      </c>
      <c r="I77" s="56"/>
      <c r="J77" s="114">
        <v>60</v>
      </c>
      <c r="K77" s="58"/>
    </row>
    <row r="78" spans="2:14" x14ac:dyDescent="0.25">
      <c r="B78" s="112">
        <v>73</v>
      </c>
      <c r="C78" s="79" t="s">
        <v>299</v>
      </c>
      <c r="D78" s="79" t="s">
        <v>300</v>
      </c>
      <c r="E78" s="79" t="s">
        <v>179</v>
      </c>
      <c r="F78" s="71">
        <v>9</v>
      </c>
      <c r="G78" s="71">
        <v>80</v>
      </c>
      <c r="H78" s="83">
        <f t="shared" si="2"/>
        <v>720</v>
      </c>
      <c r="I78" s="56"/>
      <c r="J78" s="114">
        <v>80</v>
      </c>
      <c r="K78" s="58"/>
    </row>
    <row r="79" spans="2:14" x14ac:dyDescent="0.25">
      <c r="B79" s="112">
        <v>74</v>
      </c>
      <c r="C79" s="79" t="s">
        <v>299</v>
      </c>
      <c r="D79" s="79" t="s">
        <v>301</v>
      </c>
      <c r="E79" s="79" t="s">
        <v>3</v>
      </c>
      <c r="F79" s="72">
        <v>8</v>
      </c>
      <c r="G79" s="71">
        <v>44</v>
      </c>
      <c r="H79" s="83">
        <f t="shared" ref="H79:H134" si="3">SUM(F79*G79)</f>
        <v>352</v>
      </c>
      <c r="I79" s="67"/>
      <c r="J79" s="115">
        <v>44</v>
      </c>
      <c r="K79" s="68"/>
      <c r="L79" s="56"/>
      <c r="M79" s="58"/>
      <c r="N79" s="58"/>
    </row>
    <row r="80" spans="2:14" x14ac:dyDescent="0.25">
      <c r="B80" s="112">
        <v>75</v>
      </c>
      <c r="C80" s="79" t="s">
        <v>299</v>
      </c>
      <c r="D80" s="79" t="s">
        <v>301</v>
      </c>
      <c r="E80" s="79" t="s">
        <v>4</v>
      </c>
      <c r="F80" s="72">
        <v>122</v>
      </c>
      <c r="G80" s="71">
        <v>66</v>
      </c>
      <c r="H80" s="83">
        <f t="shared" si="3"/>
        <v>8052</v>
      </c>
      <c r="I80" s="67"/>
      <c r="J80" s="115">
        <v>66</v>
      </c>
      <c r="K80" s="68"/>
      <c r="L80" s="56"/>
      <c r="M80" s="58"/>
      <c r="N80" s="58"/>
    </row>
    <row r="81" spans="2:14" x14ac:dyDescent="0.25">
      <c r="B81" s="112">
        <v>76</v>
      </c>
      <c r="C81" s="79" t="s">
        <v>299</v>
      </c>
      <c r="D81" s="79" t="s">
        <v>301</v>
      </c>
      <c r="E81" s="79" t="s">
        <v>6</v>
      </c>
      <c r="F81" s="72">
        <v>24</v>
      </c>
      <c r="G81" s="71">
        <v>44</v>
      </c>
      <c r="H81" s="83">
        <f t="shared" si="3"/>
        <v>1056</v>
      </c>
      <c r="I81" s="67"/>
      <c r="J81" s="115">
        <v>44</v>
      </c>
      <c r="K81" s="68"/>
      <c r="L81" s="56"/>
      <c r="M81" s="58"/>
      <c r="N81" s="58"/>
    </row>
    <row r="82" spans="2:14" x14ac:dyDescent="0.25">
      <c r="B82" s="112">
        <v>77</v>
      </c>
      <c r="C82" s="79" t="s">
        <v>299</v>
      </c>
      <c r="D82" s="79" t="s">
        <v>301</v>
      </c>
      <c r="E82" s="79" t="s">
        <v>7</v>
      </c>
      <c r="F82" s="72">
        <v>8</v>
      </c>
      <c r="G82" s="71">
        <v>44</v>
      </c>
      <c r="H82" s="83">
        <f t="shared" si="3"/>
        <v>352</v>
      </c>
      <c r="I82" s="67"/>
      <c r="J82" s="115">
        <v>44</v>
      </c>
      <c r="K82" s="68"/>
      <c r="L82" s="56"/>
      <c r="M82" s="58"/>
      <c r="N82" s="58"/>
    </row>
    <row r="83" spans="2:14" x14ac:dyDescent="0.25">
      <c r="B83" s="112">
        <v>78</v>
      </c>
      <c r="C83" s="79" t="s">
        <v>299</v>
      </c>
      <c r="D83" s="79" t="s">
        <v>301</v>
      </c>
      <c r="E83" s="79" t="s">
        <v>8</v>
      </c>
      <c r="F83" s="72">
        <v>84</v>
      </c>
      <c r="G83" s="71">
        <v>44</v>
      </c>
      <c r="H83" s="83">
        <f t="shared" si="3"/>
        <v>3696</v>
      </c>
      <c r="I83" s="67"/>
      <c r="J83" s="115">
        <v>44</v>
      </c>
      <c r="K83" s="68"/>
      <c r="L83" s="56"/>
      <c r="M83" s="58"/>
      <c r="N83" s="58"/>
    </row>
    <row r="84" spans="2:14" x14ac:dyDescent="0.25">
      <c r="B84" s="112">
        <v>79</v>
      </c>
      <c r="C84" s="79" t="s">
        <v>299</v>
      </c>
      <c r="D84" s="79" t="s">
        <v>301</v>
      </c>
      <c r="E84" s="79" t="s">
        <v>9</v>
      </c>
      <c r="F84" s="72">
        <v>4</v>
      </c>
      <c r="G84" s="71">
        <v>44</v>
      </c>
      <c r="H84" s="83">
        <f t="shared" si="3"/>
        <v>176</v>
      </c>
      <c r="I84" s="67"/>
      <c r="J84" s="115">
        <v>44</v>
      </c>
      <c r="K84" s="68"/>
      <c r="L84" s="56"/>
      <c r="M84" s="58"/>
      <c r="N84" s="58"/>
    </row>
    <row r="85" spans="2:14" x14ac:dyDescent="0.25">
      <c r="B85" s="112">
        <v>80</v>
      </c>
      <c r="C85" s="79" t="s">
        <v>299</v>
      </c>
      <c r="D85" s="79" t="s">
        <v>301</v>
      </c>
      <c r="E85" s="79" t="s">
        <v>11</v>
      </c>
      <c r="F85" s="72">
        <v>2</v>
      </c>
      <c r="G85" s="71">
        <v>44</v>
      </c>
      <c r="H85" s="83">
        <f t="shared" si="3"/>
        <v>88</v>
      </c>
      <c r="I85" s="67"/>
      <c r="J85" s="115">
        <v>44</v>
      </c>
      <c r="K85" s="68"/>
      <c r="L85" s="56"/>
      <c r="M85" s="58"/>
      <c r="N85" s="58"/>
    </row>
    <row r="86" spans="2:14" x14ac:dyDescent="0.25">
      <c r="B86" s="112">
        <v>81</v>
      </c>
      <c r="C86" s="79" t="s">
        <v>299</v>
      </c>
      <c r="D86" s="79" t="s">
        <v>301</v>
      </c>
      <c r="E86" s="79" t="s">
        <v>18</v>
      </c>
      <c r="F86" s="72">
        <v>10</v>
      </c>
      <c r="G86" s="71">
        <v>74.8</v>
      </c>
      <c r="H86" s="83">
        <f t="shared" si="3"/>
        <v>748</v>
      </c>
      <c r="I86" s="67"/>
      <c r="J86" s="115">
        <v>74.8</v>
      </c>
      <c r="K86" s="68"/>
      <c r="L86" s="56"/>
      <c r="M86" s="58"/>
      <c r="N86" s="58"/>
    </row>
    <row r="87" spans="2:14" x14ac:dyDescent="0.25">
      <c r="B87" s="112">
        <v>82</v>
      </c>
      <c r="C87" s="79" t="s">
        <v>299</v>
      </c>
      <c r="D87" s="79" t="s">
        <v>301</v>
      </c>
      <c r="E87" s="79" t="s">
        <v>19</v>
      </c>
      <c r="F87" s="72">
        <v>172</v>
      </c>
      <c r="G87" s="71">
        <v>61.6</v>
      </c>
      <c r="H87" s="83">
        <f t="shared" si="3"/>
        <v>10595.2</v>
      </c>
      <c r="I87" s="67"/>
      <c r="J87" s="115">
        <v>61.6</v>
      </c>
      <c r="K87" s="68"/>
      <c r="L87" s="56"/>
      <c r="M87" s="58"/>
      <c r="N87" s="58"/>
    </row>
    <row r="88" spans="2:14" x14ac:dyDescent="0.25">
      <c r="B88" s="112">
        <v>83</v>
      </c>
      <c r="C88" s="79" t="s">
        <v>299</v>
      </c>
      <c r="D88" s="79" t="s">
        <v>301</v>
      </c>
      <c r="E88" s="79" t="s">
        <v>20</v>
      </c>
      <c r="F88" s="72">
        <v>120</v>
      </c>
      <c r="G88" s="71">
        <v>61.6</v>
      </c>
      <c r="H88" s="83">
        <f t="shared" si="3"/>
        <v>7392</v>
      </c>
      <c r="I88" s="67"/>
      <c r="J88" s="115">
        <v>61.6</v>
      </c>
      <c r="K88" s="68"/>
      <c r="L88" s="56"/>
      <c r="M88" s="58"/>
      <c r="N88" s="58"/>
    </row>
    <row r="89" spans="2:14" x14ac:dyDescent="0.25">
      <c r="B89" s="112">
        <v>84</v>
      </c>
      <c r="C89" s="79" t="s">
        <v>299</v>
      </c>
      <c r="D89" s="79" t="s">
        <v>301</v>
      </c>
      <c r="E89" s="79" t="s">
        <v>21</v>
      </c>
      <c r="F89" s="72">
        <v>562</v>
      </c>
      <c r="G89" s="71">
        <v>61.6</v>
      </c>
      <c r="H89" s="83">
        <f t="shared" si="3"/>
        <v>34619.200000000004</v>
      </c>
      <c r="I89" s="67"/>
      <c r="J89" s="115">
        <v>61.6</v>
      </c>
      <c r="K89" s="68"/>
      <c r="L89" s="56"/>
      <c r="M89" s="58"/>
      <c r="N89" s="58"/>
    </row>
    <row r="90" spans="2:14" x14ac:dyDescent="0.25">
      <c r="B90" s="112">
        <v>85</v>
      </c>
      <c r="C90" s="79" t="s">
        <v>299</v>
      </c>
      <c r="D90" s="79" t="s">
        <v>301</v>
      </c>
      <c r="E90" s="79" t="s">
        <v>22</v>
      </c>
      <c r="F90" s="72">
        <v>12</v>
      </c>
      <c r="G90" s="71">
        <v>61.6</v>
      </c>
      <c r="H90" s="83">
        <f t="shared" si="3"/>
        <v>739.2</v>
      </c>
      <c r="I90" s="67"/>
      <c r="J90" s="115">
        <v>61.6</v>
      </c>
      <c r="K90" s="68"/>
      <c r="L90" s="56"/>
      <c r="M90" s="58"/>
      <c r="N90" s="58"/>
    </row>
    <row r="91" spans="2:14" x14ac:dyDescent="0.25">
      <c r="B91" s="112">
        <v>86</v>
      </c>
      <c r="C91" s="79" t="s">
        <v>299</v>
      </c>
      <c r="D91" s="79" t="s">
        <v>301</v>
      </c>
      <c r="E91" s="79" t="s">
        <v>23</v>
      </c>
      <c r="F91" s="72">
        <v>12</v>
      </c>
      <c r="G91" s="71">
        <v>132</v>
      </c>
      <c r="H91" s="83">
        <f t="shared" si="3"/>
        <v>1584</v>
      </c>
      <c r="I91" s="67"/>
      <c r="J91" s="115">
        <v>132</v>
      </c>
      <c r="K91" s="68"/>
      <c r="L91" s="56"/>
      <c r="M91" s="58"/>
      <c r="N91" s="58"/>
    </row>
    <row r="92" spans="2:14" x14ac:dyDescent="0.25">
      <c r="B92" s="112">
        <v>87</v>
      </c>
      <c r="C92" s="79" t="s">
        <v>299</v>
      </c>
      <c r="D92" s="79" t="s">
        <v>301</v>
      </c>
      <c r="E92" s="79" t="s">
        <v>24</v>
      </c>
      <c r="F92" s="72">
        <v>2</v>
      </c>
      <c r="G92" s="71">
        <v>61.6</v>
      </c>
      <c r="H92" s="83">
        <f t="shared" si="3"/>
        <v>123.2</v>
      </c>
      <c r="I92" s="67"/>
      <c r="J92" s="115">
        <v>61.6</v>
      </c>
      <c r="K92" s="68"/>
      <c r="L92" s="56"/>
      <c r="M92" s="58"/>
      <c r="N92" s="58"/>
    </row>
    <row r="93" spans="2:14" x14ac:dyDescent="0.25">
      <c r="B93" s="112">
        <v>88</v>
      </c>
      <c r="C93" s="79" t="s">
        <v>299</v>
      </c>
      <c r="D93" s="79" t="s">
        <v>301</v>
      </c>
      <c r="E93" s="79" t="s">
        <v>25</v>
      </c>
      <c r="F93" s="72">
        <v>12</v>
      </c>
      <c r="G93" s="71">
        <v>70.400000000000006</v>
      </c>
      <c r="H93" s="83">
        <f t="shared" si="3"/>
        <v>844.80000000000007</v>
      </c>
      <c r="I93" s="67"/>
      <c r="J93" s="115">
        <v>70.400000000000006</v>
      </c>
      <c r="K93" s="68"/>
      <c r="L93" s="56"/>
      <c r="M93" s="58"/>
      <c r="N93" s="58"/>
    </row>
    <row r="94" spans="2:14" x14ac:dyDescent="0.25">
      <c r="B94" s="112">
        <v>89</v>
      </c>
      <c r="C94" s="79" t="s">
        <v>299</v>
      </c>
      <c r="D94" s="79" t="s">
        <v>301</v>
      </c>
      <c r="E94" s="79" t="s">
        <v>26</v>
      </c>
      <c r="F94" s="72">
        <v>54</v>
      </c>
      <c r="G94" s="71">
        <v>44</v>
      </c>
      <c r="H94" s="83">
        <f t="shared" si="3"/>
        <v>2376</v>
      </c>
      <c r="I94" s="67"/>
      <c r="J94" s="115">
        <v>44</v>
      </c>
      <c r="K94" s="68"/>
      <c r="L94" s="56"/>
      <c r="M94" s="58"/>
      <c r="N94" s="58"/>
    </row>
    <row r="95" spans="2:14" x14ac:dyDescent="0.25">
      <c r="B95" s="112">
        <v>90</v>
      </c>
      <c r="C95" s="79" t="s">
        <v>299</v>
      </c>
      <c r="D95" s="79" t="s">
        <v>301</v>
      </c>
      <c r="E95" s="79" t="s">
        <v>27</v>
      </c>
      <c r="F95" s="72">
        <v>24</v>
      </c>
      <c r="G95" s="71">
        <v>44</v>
      </c>
      <c r="H95" s="83">
        <f t="shared" si="3"/>
        <v>1056</v>
      </c>
      <c r="I95" s="67"/>
      <c r="J95" s="115">
        <v>44</v>
      </c>
      <c r="K95" s="68"/>
      <c r="L95" s="56"/>
      <c r="M95" s="58"/>
      <c r="N95" s="58"/>
    </row>
    <row r="96" spans="2:14" x14ac:dyDescent="0.25">
      <c r="B96" s="112">
        <v>91</v>
      </c>
      <c r="C96" s="79" t="s">
        <v>299</v>
      </c>
      <c r="D96" s="79" t="s">
        <v>301</v>
      </c>
      <c r="E96" s="79" t="s">
        <v>28</v>
      </c>
      <c r="F96" s="72">
        <v>8602</v>
      </c>
      <c r="G96" s="71">
        <v>52.8</v>
      </c>
      <c r="H96" s="83">
        <f t="shared" si="3"/>
        <v>454185.6</v>
      </c>
      <c r="I96" s="67"/>
      <c r="J96" s="115">
        <v>52.8</v>
      </c>
      <c r="K96" s="68"/>
      <c r="L96" s="56"/>
      <c r="M96" s="58"/>
      <c r="N96" s="58"/>
    </row>
    <row r="97" spans="2:14" x14ac:dyDescent="0.25">
      <c r="B97" s="112">
        <v>92</v>
      </c>
      <c r="C97" s="79" t="s">
        <v>299</v>
      </c>
      <c r="D97" s="79" t="s">
        <v>301</v>
      </c>
      <c r="E97" s="79" t="s">
        <v>29</v>
      </c>
      <c r="F97" s="72">
        <v>618</v>
      </c>
      <c r="G97" s="71">
        <v>61.6</v>
      </c>
      <c r="H97" s="83">
        <f t="shared" si="3"/>
        <v>38068.800000000003</v>
      </c>
      <c r="I97" s="67"/>
      <c r="J97" s="115">
        <v>61.6</v>
      </c>
      <c r="K97" s="68"/>
      <c r="L97" s="56"/>
      <c r="M97" s="58"/>
      <c r="N97" s="58"/>
    </row>
    <row r="98" spans="2:14" x14ac:dyDescent="0.25">
      <c r="B98" s="112">
        <v>93</v>
      </c>
      <c r="C98" s="79" t="s">
        <v>299</v>
      </c>
      <c r="D98" s="79" t="s">
        <v>301</v>
      </c>
      <c r="E98" s="79" t="s">
        <v>30</v>
      </c>
      <c r="F98" s="72">
        <v>2</v>
      </c>
      <c r="G98" s="71">
        <v>74.8</v>
      </c>
      <c r="H98" s="83">
        <f t="shared" si="3"/>
        <v>149.6</v>
      </c>
      <c r="I98" s="67"/>
      <c r="J98" s="115">
        <v>74.8</v>
      </c>
      <c r="K98" s="68"/>
      <c r="L98" s="56"/>
      <c r="M98" s="58"/>
      <c r="N98" s="58"/>
    </row>
    <row r="99" spans="2:14" x14ac:dyDescent="0.25">
      <c r="B99" s="112">
        <v>94</v>
      </c>
      <c r="C99" s="79" t="s">
        <v>299</v>
      </c>
      <c r="D99" s="79" t="s">
        <v>301</v>
      </c>
      <c r="E99" s="79" t="s">
        <v>31</v>
      </c>
      <c r="F99" s="72">
        <v>22</v>
      </c>
      <c r="G99" s="71">
        <v>44</v>
      </c>
      <c r="H99" s="83">
        <f t="shared" si="3"/>
        <v>968</v>
      </c>
      <c r="I99" s="67"/>
      <c r="J99" s="115">
        <v>44</v>
      </c>
      <c r="K99" s="68"/>
      <c r="L99" s="56"/>
      <c r="M99" s="58"/>
      <c r="N99" s="58"/>
    </row>
    <row r="100" spans="2:14" x14ac:dyDescent="0.25">
      <c r="B100" s="112">
        <v>95</v>
      </c>
      <c r="C100" s="79" t="s">
        <v>299</v>
      </c>
      <c r="D100" s="79" t="s">
        <v>301</v>
      </c>
      <c r="E100" s="79" t="s">
        <v>32</v>
      </c>
      <c r="F100" s="72">
        <v>446</v>
      </c>
      <c r="G100" s="71">
        <v>44</v>
      </c>
      <c r="H100" s="83">
        <f t="shared" si="3"/>
        <v>19624</v>
      </c>
      <c r="I100" s="67"/>
      <c r="J100" s="115">
        <v>44</v>
      </c>
      <c r="K100" s="68"/>
      <c r="L100" s="56"/>
      <c r="M100" s="58"/>
      <c r="N100" s="58"/>
    </row>
    <row r="101" spans="2:14" x14ac:dyDescent="0.25">
      <c r="B101" s="112">
        <v>96</v>
      </c>
      <c r="C101" s="79" t="s">
        <v>299</v>
      </c>
      <c r="D101" s="79" t="s">
        <v>301</v>
      </c>
      <c r="E101" s="79" t="s">
        <v>33</v>
      </c>
      <c r="F101" s="72">
        <v>110</v>
      </c>
      <c r="G101" s="71">
        <v>66</v>
      </c>
      <c r="H101" s="83">
        <f t="shared" si="3"/>
        <v>7260</v>
      </c>
      <c r="I101" s="67"/>
      <c r="J101" s="115">
        <v>66</v>
      </c>
      <c r="K101" s="68"/>
      <c r="L101" s="56"/>
      <c r="M101" s="58"/>
      <c r="N101" s="58"/>
    </row>
    <row r="102" spans="2:14" x14ac:dyDescent="0.25">
      <c r="B102" s="112">
        <v>97</v>
      </c>
      <c r="C102" s="79" t="s">
        <v>299</v>
      </c>
      <c r="D102" s="79" t="s">
        <v>301</v>
      </c>
      <c r="E102" s="79" t="s">
        <v>34</v>
      </c>
      <c r="F102" s="72">
        <v>286</v>
      </c>
      <c r="G102" s="71">
        <v>44</v>
      </c>
      <c r="H102" s="83">
        <f t="shared" si="3"/>
        <v>12584</v>
      </c>
      <c r="I102" s="67"/>
      <c r="J102" s="115">
        <v>44</v>
      </c>
      <c r="K102" s="68"/>
      <c r="L102" s="56"/>
      <c r="M102" s="58"/>
      <c r="N102" s="58"/>
    </row>
    <row r="103" spans="2:14" x14ac:dyDescent="0.25">
      <c r="B103" s="112">
        <v>98</v>
      </c>
      <c r="C103" s="79" t="s">
        <v>299</v>
      </c>
      <c r="D103" s="79" t="s">
        <v>301</v>
      </c>
      <c r="E103" s="79" t="s">
        <v>35</v>
      </c>
      <c r="F103" s="72">
        <v>2</v>
      </c>
      <c r="G103" s="71">
        <v>44</v>
      </c>
      <c r="H103" s="83">
        <f t="shared" si="3"/>
        <v>88</v>
      </c>
      <c r="I103" s="67"/>
      <c r="J103" s="115">
        <v>44</v>
      </c>
      <c r="K103" s="68"/>
      <c r="L103" s="56"/>
      <c r="M103" s="58"/>
      <c r="N103" s="58"/>
    </row>
    <row r="104" spans="2:14" x14ac:dyDescent="0.25">
      <c r="B104" s="112">
        <v>99</v>
      </c>
      <c r="C104" s="79" t="s">
        <v>299</v>
      </c>
      <c r="D104" s="79" t="s">
        <v>301</v>
      </c>
      <c r="E104" s="79" t="s">
        <v>36</v>
      </c>
      <c r="F104" s="72">
        <v>22</v>
      </c>
      <c r="G104" s="71">
        <v>66</v>
      </c>
      <c r="H104" s="83">
        <f t="shared" si="3"/>
        <v>1452</v>
      </c>
      <c r="I104" s="67"/>
      <c r="J104" s="115">
        <v>66</v>
      </c>
      <c r="K104" s="68"/>
      <c r="L104" s="56"/>
      <c r="M104" s="58"/>
      <c r="N104" s="58"/>
    </row>
    <row r="105" spans="2:14" x14ac:dyDescent="0.25">
      <c r="B105" s="112">
        <v>100</v>
      </c>
      <c r="C105" s="79" t="s">
        <v>299</v>
      </c>
      <c r="D105" s="79" t="s">
        <v>301</v>
      </c>
      <c r="E105" s="79" t="s">
        <v>37</v>
      </c>
      <c r="F105" s="72">
        <v>368</v>
      </c>
      <c r="G105" s="71">
        <v>44</v>
      </c>
      <c r="H105" s="83">
        <f t="shared" si="3"/>
        <v>16192</v>
      </c>
      <c r="I105" s="67"/>
      <c r="J105" s="115">
        <v>44</v>
      </c>
      <c r="K105" s="68"/>
      <c r="L105" s="56"/>
      <c r="M105" s="58"/>
      <c r="N105" s="58"/>
    </row>
    <row r="106" spans="2:14" x14ac:dyDescent="0.25">
      <c r="B106" s="112">
        <v>101</v>
      </c>
      <c r="C106" s="79" t="s">
        <v>299</v>
      </c>
      <c r="D106" s="79" t="s">
        <v>301</v>
      </c>
      <c r="E106" s="79" t="s">
        <v>38</v>
      </c>
      <c r="F106" s="72">
        <v>2166</v>
      </c>
      <c r="G106" s="71">
        <v>61.6</v>
      </c>
      <c r="H106" s="83">
        <f t="shared" si="3"/>
        <v>133425.60000000001</v>
      </c>
      <c r="I106" s="67"/>
      <c r="J106" s="115">
        <v>61.6</v>
      </c>
      <c r="K106" s="68"/>
      <c r="L106" s="56"/>
      <c r="M106" s="58"/>
      <c r="N106" s="58"/>
    </row>
    <row r="107" spans="2:14" x14ac:dyDescent="0.25">
      <c r="B107" s="112">
        <v>102</v>
      </c>
      <c r="C107" s="79" t="s">
        <v>299</v>
      </c>
      <c r="D107" s="79" t="s">
        <v>301</v>
      </c>
      <c r="E107" s="79" t="s">
        <v>39</v>
      </c>
      <c r="F107" s="72">
        <v>38</v>
      </c>
      <c r="G107" s="71">
        <v>61.6</v>
      </c>
      <c r="H107" s="83">
        <f t="shared" si="3"/>
        <v>2340.8000000000002</v>
      </c>
      <c r="I107" s="67"/>
      <c r="J107" s="115">
        <v>61.6</v>
      </c>
      <c r="K107" s="68"/>
      <c r="L107" s="56"/>
      <c r="M107" s="58"/>
      <c r="N107" s="58"/>
    </row>
    <row r="108" spans="2:14" x14ac:dyDescent="0.25">
      <c r="B108" s="112">
        <v>103</v>
      </c>
      <c r="C108" s="79" t="s">
        <v>299</v>
      </c>
      <c r="D108" s="79" t="s">
        <v>301</v>
      </c>
      <c r="E108" s="79" t="s">
        <v>40</v>
      </c>
      <c r="F108" s="72">
        <v>38</v>
      </c>
      <c r="G108" s="71">
        <v>88</v>
      </c>
      <c r="H108" s="83">
        <f t="shared" si="3"/>
        <v>3344</v>
      </c>
      <c r="I108" s="67"/>
      <c r="J108" s="115">
        <v>88</v>
      </c>
      <c r="K108" s="68"/>
      <c r="L108" s="56"/>
      <c r="M108" s="58"/>
      <c r="N108" s="58"/>
    </row>
    <row r="109" spans="2:14" x14ac:dyDescent="0.25">
      <c r="B109" s="112">
        <v>104</v>
      </c>
      <c r="C109" s="79" t="s">
        <v>299</v>
      </c>
      <c r="D109" s="79" t="s">
        <v>301</v>
      </c>
      <c r="E109" s="79" t="s">
        <v>41</v>
      </c>
      <c r="F109" s="72">
        <v>1278</v>
      </c>
      <c r="G109" s="71">
        <v>52.8</v>
      </c>
      <c r="H109" s="83">
        <f t="shared" si="3"/>
        <v>67478.399999999994</v>
      </c>
      <c r="I109" s="67"/>
      <c r="J109" s="115">
        <v>52.8</v>
      </c>
      <c r="K109" s="68"/>
      <c r="L109" s="56"/>
      <c r="M109" s="58"/>
      <c r="N109" s="58"/>
    </row>
    <row r="110" spans="2:14" x14ac:dyDescent="0.25">
      <c r="B110" s="112">
        <v>105</v>
      </c>
      <c r="C110" s="79" t="s">
        <v>299</v>
      </c>
      <c r="D110" s="79" t="s">
        <v>301</v>
      </c>
      <c r="E110" s="79" t="s">
        <v>42</v>
      </c>
      <c r="F110" s="72">
        <v>16</v>
      </c>
      <c r="G110" s="71">
        <v>44</v>
      </c>
      <c r="H110" s="83">
        <f t="shared" si="3"/>
        <v>704</v>
      </c>
      <c r="I110" s="67"/>
      <c r="J110" s="115">
        <v>44</v>
      </c>
      <c r="K110" s="68"/>
      <c r="L110" s="56"/>
      <c r="M110" s="58"/>
      <c r="N110" s="58"/>
    </row>
    <row r="111" spans="2:14" x14ac:dyDescent="0.25">
      <c r="B111" s="112">
        <v>106</v>
      </c>
      <c r="C111" s="79" t="s">
        <v>299</v>
      </c>
      <c r="D111" s="79" t="s">
        <v>301</v>
      </c>
      <c r="E111" s="79" t="s">
        <v>43</v>
      </c>
      <c r="F111" s="72">
        <v>1062</v>
      </c>
      <c r="G111" s="71">
        <v>50</v>
      </c>
      <c r="H111" s="83">
        <f t="shared" si="3"/>
        <v>53100</v>
      </c>
      <c r="I111" s="67"/>
      <c r="J111" s="115">
        <v>50</v>
      </c>
      <c r="K111" s="68"/>
      <c r="L111" s="56"/>
      <c r="M111" s="58"/>
      <c r="N111" s="58"/>
    </row>
    <row r="112" spans="2:14" x14ac:dyDescent="0.25">
      <c r="B112" s="112">
        <v>107</v>
      </c>
      <c r="C112" s="79" t="s">
        <v>299</v>
      </c>
      <c r="D112" s="79" t="s">
        <v>301</v>
      </c>
      <c r="E112" s="79" t="s">
        <v>44</v>
      </c>
      <c r="F112" s="72">
        <v>492</v>
      </c>
      <c r="G112" s="71">
        <v>66</v>
      </c>
      <c r="H112" s="83">
        <f t="shared" si="3"/>
        <v>32472</v>
      </c>
      <c r="I112" s="67"/>
      <c r="J112" s="115">
        <v>66</v>
      </c>
      <c r="K112" s="68"/>
      <c r="L112" s="56"/>
      <c r="M112" s="58"/>
      <c r="N112" s="58"/>
    </row>
    <row r="113" spans="2:14" x14ac:dyDescent="0.25">
      <c r="B113" s="112">
        <v>108</v>
      </c>
      <c r="C113" s="79" t="s">
        <v>299</v>
      </c>
      <c r="D113" s="79" t="s">
        <v>301</v>
      </c>
      <c r="E113" s="79" t="s">
        <v>45</v>
      </c>
      <c r="F113" s="72">
        <v>902</v>
      </c>
      <c r="G113" s="71">
        <v>57.2</v>
      </c>
      <c r="H113" s="83">
        <f t="shared" si="3"/>
        <v>51594.400000000001</v>
      </c>
      <c r="I113" s="67"/>
      <c r="J113" s="115">
        <v>57.2</v>
      </c>
      <c r="K113" s="68"/>
      <c r="L113" s="56"/>
      <c r="M113" s="58"/>
      <c r="N113" s="58"/>
    </row>
    <row r="114" spans="2:14" x14ac:dyDescent="0.25">
      <c r="B114" s="112">
        <v>109</v>
      </c>
      <c r="C114" s="79" t="s">
        <v>299</v>
      </c>
      <c r="D114" s="79" t="s">
        <v>301</v>
      </c>
      <c r="E114" s="79" t="s">
        <v>46</v>
      </c>
      <c r="F114" s="72">
        <v>54</v>
      </c>
      <c r="G114" s="71">
        <v>79.2</v>
      </c>
      <c r="H114" s="83">
        <f t="shared" si="3"/>
        <v>4276.8</v>
      </c>
      <c r="I114" s="67"/>
      <c r="J114" s="115">
        <v>79.2</v>
      </c>
      <c r="K114" s="68"/>
      <c r="L114" s="56"/>
      <c r="M114" s="58"/>
      <c r="N114" s="58"/>
    </row>
    <row r="115" spans="2:14" x14ac:dyDescent="0.25">
      <c r="B115" s="112">
        <v>110</v>
      </c>
      <c r="C115" s="79" t="s">
        <v>299</v>
      </c>
      <c r="D115" s="79" t="s">
        <v>301</v>
      </c>
      <c r="E115" s="79" t="s">
        <v>47</v>
      </c>
      <c r="F115" s="72">
        <v>54</v>
      </c>
      <c r="G115" s="71">
        <v>44</v>
      </c>
      <c r="H115" s="83">
        <f t="shared" si="3"/>
        <v>2376</v>
      </c>
      <c r="I115" s="67"/>
      <c r="J115" s="115">
        <v>44</v>
      </c>
      <c r="K115" s="68"/>
      <c r="L115" s="56"/>
      <c r="M115" s="58"/>
      <c r="N115" s="58"/>
    </row>
    <row r="116" spans="2:14" x14ac:dyDescent="0.25">
      <c r="B116" s="112">
        <v>111</v>
      </c>
      <c r="C116" s="79" t="s">
        <v>299</v>
      </c>
      <c r="D116" s="79" t="s">
        <v>301</v>
      </c>
      <c r="E116" s="79" t="s">
        <v>48</v>
      </c>
      <c r="F116" s="72">
        <v>404</v>
      </c>
      <c r="G116" s="71">
        <v>61.6</v>
      </c>
      <c r="H116" s="83">
        <f t="shared" si="3"/>
        <v>24886.400000000001</v>
      </c>
      <c r="I116" s="67"/>
      <c r="J116" s="115">
        <v>61.6</v>
      </c>
      <c r="K116" s="68"/>
      <c r="L116" s="56"/>
      <c r="M116" s="58"/>
      <c r="N116" s="58"/>
    </row>
    <row r="117" spans="2:14" x14ac:dyDescent="0.25">
      <c r="B117" s="112">
        <v>112</v>
      </c>
      <c r="C117" s="79" t="s">
        <v>299</v>
      </c>
      <c r="D117" s="79" t="s">
        <v>301</v>
      </c>
      <c r="E117" s="79" t="s">
        <v>49</v>
      </c>
      <c r="F117" s="72">
        <v>34</v>
      </c>
      <c r="G117" s="71">
        <v>44</v>
      </c>
      <c r="H117" s="83">
        <f t="shared" si="3"/>
        <v>1496</v>
      </c>
      <c r="I117" s="67"/>
      <c r="J117" s="115">
        <v>44</v>
      </c>
      <c r="K117" s="68"/>
      <c r="L117" s="56"/>
      <c r="M117" s="58"/>
      <c r="N117" s="58"/>
    </row>
    <row r="118" spans="2:14" x14ac:dyDescent="0.25">
      <c r="B118" s="112">
        <v>113</v>
      </c>
      <c r="C118" s="79" t="s">
        <v>299</v>
      </c>
      <c r="D118" s="79" t="s">
        <v>301</v>
      </c>
      <c r="E118" s="79" t="s">
        <v>50</v>
      </c>
      <c r="F118" s="72">
        <v>3196</v>
      </c>
      <c r="G118" s="71">
        <v>61.6</v>
      </c>
      <c r="H118" s="83">
        <f t="shared" si="3"/>
        <v>196873.60000000001</v>
      </c>
      <c r="I118" s="67"/>
      <c r="J118" s="115">
        <v>61.6</v>
      </c>
      <c r="K118" s="68"/>
      <c r="L118" s="56"/>
      <c r="M118" s="58"/>
      <c r="N118" s="58"/>
    </row>
    <row r="119" spans="2:14" x14ac:dyDescent="0.25">
      <c r="B119" s="112">
        <v>114</v>
      </c>
      <c r="C119" s="79" t="s">
        <v>299</v>
      </c>
      <c r="D119" s="79" t="s">
        <v>301</v>
      </c>
      <c r="E119" s="79" t="s">
        <v>51</v>
      </c>
      <c r="F119" s="72">
        <v>22</v>
      </c>
      <c r="G119" s="71">
        <v>52.8</v>
      </c>
      <c r="H119" s="83">
        <f t="shared" si="3"/>
        <v>1161.5999999999999</v>
      </c>
      <c r="I119" s="67"/>
      <c r="J119" s="115">
        <v>52.8</v>
      </c>
      <c r="K119" s="68"/>
      <c r="L119" s="56"/>
      <c r="M119" s="58"/>
      <c r="N119" s="58"/>
    </row>
    <row r="120" spans="2:14" x14ac:dyDescent="0.25">
      <c r="B120" s="112">
        <v>115</v>
      </c>
      <c r="C120" s="79" t="s">
        <v>299</v>
      </c>
      <c r="D120" s="79" t="s">
        <v>301</v>
      </c>
      <c r="E120" s="79" t="s">
        <v>52</v>
      </c>
      <c r="F120" s="72">
        <v>590</v>
      </c>
      <c r="G120" s="71">
        <v>79.2</v>
      </c>
      <c r="H120" s="83">
        <f t="shared" si="3"/>
        <v>46728</v>
      </c>
      <c r="I120" s="67"/>
      <c r="J120" s="115">
        <v>79.2</v>
      </c>
      <c r="K120" s="68"/>
      <c r="L120" s="56"/>
      <c r="M120" s="58"/>
      <c r="N120" s="58"/>
    </row>
    <row r="121" spans="2:14" x14ac:dyDescent="0.25">
      <c r="B121" s="112">
        <v>116</v>
      </c>
      <c r="C121" s="79" t="s">
        <v>299</v>
      </c>
      <c r="D121" s="79" t="s">
        <v>301</v>
      </c>
      <c r="E121" s="79" t="s">
        <v>53</v>
      </c>
      <c r="F121" s="72">
        <v>16</v>
      </c>
      <c r="G121" s="71">
        <v>52.8</v>
      </c>
      <c r="H121" s="83">
        <f t="shared" si="3"/>
        <v>844.8</v>
      </c>
      <c r="I121" s="67"/>
      <c r="J121" s="115">
        <v>52.8</v>
      </c>
      <c r="K121" s="68"/>
      <c r="L121" s="56"/>
      <c r="M121" s="58"/>
      <c r="N121" s="58"/>
    </row>
    <row r="122" spans="2:14" x14ac:dyDescent="0.25">
      <c r="B122" s="112">
        <v>117</v>
      </c>
      <c r="C122" s="79" t="s">
        <v>299</v>
      </c>
      <c r="D122" s="79" t="s">
        <v>301</v>
      </c>
      <c r="E122" s="79" t="s">
        <v>54</v>
      </c>
      <c r="F122" s="72">
        <v>6</v>
      </c>
      <c r="G122" s="71">
        <v>44</v>
      </c>
      <c r="H122" s="83">
        <f t="shared" si="3"/>
        <v>264</v>
      </c>
      <c r="I122" s="67"/>
      <c r="J122" s="115">
        <v>44</v>
      </c>
      <c r="K122" s="68"/>
      <c r="L122" s="56"/>
      <c r="M122" s="58"/>
      <c r="N122" s="58"/>
    </row>
    <row r="123" spans="2:14" x14ac:dyDescent="0.25">
      <c r="B123" s="112">
        <v>118</v>
      </c>
      <c r="C123" s="79" t="s">
        <v>299</v>
      </c>
      <c r="D123" s="79" t="s">
        <v>301</v>
      </c>
      <c r="E123" s="79" t="s">
        <v>55</v>
      </c>
      <c r="F123" s="72">
        <v>952</v>
      </c>
      <c r="G123" s="71">
        <v>61.6</v>
      </c>
      <c r="H123" s="83">
        <f t="shared" si="3"/>
        <v>58643.200000000004</v>
      </c>
      <c r="I123" s="67"/>
      <c r="J123" s="115">
        <v>61.6</v>
      </c>
      <c r="K123" s="68"/>
      <c r="L123" s="56"/>
      <c r="M123" s="58"/>
      <c r="N123" s="58"/>
    </row>
    <row r="124" spans="2:14" x14ac:dyDescent="0.25">
      <c r="B124" s="112">
        <v>119</v>
      </c>
      <c r="C124" s="79" t="s">
        <v>299</v>
      </c>
      <c r="D124" s="79" t="s">
        <v>301</v>
      </c>
      <c r="E124" s="79" t="s">
        <v>56</v>
      </c>
      <c r="F124" s="72">
        <v>60</v>
      </c>
      <c r="G124" s="71">
        <v>44</v>
      </c>
      <c r="H124" s="83">
        <f t="shared" si="3"/>
        <v>2640</v>
      </c>
      <c r="I124" s="67"/>
      <c r="J124" s="115">
        <v>44</v>
      </c>
      <c r="K124" s="68"/>
      <c r="L124" s="56"/>
      <c r="M124" s="58"/>
      <c r="N124" s="58"/>
    </row>
    <row r="125" spans="2:14" x14ac:dyDescent="0.25">
      <c r="B125" s="112">
        <v>120</v>
      </c>
      <c r="C125" s="79" t="s">
        <v>299</v>
      </c>
      <c r="D125" s="79" t="s">
        <v>301</v>
      </c>
      <c r="E125" s="79" t="s">
        <v>57</v>
      </c>
      <c r="F125" s="72">
        <v>4040</v>
      </c>
      <c r="G125" s="71">
        <v>61.6</v>
      </c>
      <c r="H125" s="83">
        <f t="shared" si="3"/>
        <v>248864</v>
      </c>
      <c r="I125" s="67"/>
      <c r="J125" s="115">
        <v>61.6</v>
      </c>
      <c r="K125" s="68"/>
      <c r="L125" s="56"/>
      <c r="M125" s="58"/>
      <c r="N125" s="58"/>
    </row>
    <row r="126" spans="2:14" x14ac:dyDescent="0.25">
      <c r="B126" s="112">
        <v>121</v>
      </c>
      <c r="C126" s="79" t="s">
        <v>299</v>
      </c>
      <c r="D126" s="79" t="s">
        <v>301</v>
      </c>
      <c r="E126" s="79" t="s">
        <v>58</v>
      </c>
      <c r="F126" s="72">
        <v>76</v>
      </c>
      <c r="G126" s="71">
        <v>88</v>
      </c>
      <c r="H126" s="83">
        <f t="shared" si="3"/>
        <v>6688</v>
      </c>
      <c r="I126" s="67"/>
      <c r="J126" s="115">
        <v>88</v>
      </c>
      <c r="K126" s="68"/>
      <c r="L126" s="56"/>
      <c r="M126" s="58"/>
      <c r="N126" s="58"/>
    </row>
    <row r="127" spans="2:14" x14ac:dyDescent="0.25">
      <c r="B127" s="112">
        <v>122</v>
      </c>
      <c r="C127" s="79" t="s">
        <v>299</v>
      </c>
      <c r="D127" s="79" t="s">
        <v>301</v>
      </c>
      <c r="E127" s="79" t="s">
        <v>59</v>
      </c>
      <c r="F127" s="72">
        <v>140</v>
      </c>
      <c r="G127" s="71">
        <v>44</v>
      </c>
      <c r="H127" s="83">
        <f t="shared" si="3"/>
        <v>6160</v>
      </c>
      <c r="I127" s="67"/>
      <c r="J127" s="115">
        <v>44</v>
      </c>
      <c r="K127" s="68"/>
      <c r="L127" s="56"/>
      <c r="M127" s="58"/>
      <c r="N127" s="58"/>
    </row>
    <row r="128" spans="2:14" x14ac:dyDescent="0.25">
      <c r="B128" s="112">
        <v>123</v>
      </c>
      <c r="C128" s="79" t="s">
        <v>299</v>
      </c>
      <c r="D128" s="79" t="s">
        <v>301</v>
      </c>
      <c r="E128" s="79" t="s">
        <v>60</v>
      </c>
      <c r="F128" s="72">
        <v>2940</v>
      </c>
      <c r="G128" s="71">
        <v>61.6</v>
      </c>
      <c r="H128" s="83">
        <f t="shared" si="3"/>
        <v>181104</v>
      </c>
      <c r="I128" s="67"/>
      <c r="J128" s="115">
        <v>61.6</v>
      </c>
      <c r="K128" s="68"/>
      <c r="L128" s="56"/>
      <c r="M128" s="58"/>
      <c r="N128" s="58"/>
    </row>
    <row r="129" spans="2:14" x14ac:dyDescent="0.25">
      <c r="B129" s="112">
        <v>124</v>
      </c>
      <c r="C129" s="79" t="s">
        <v>299</v>
      </c>
      <c r="D129" s="79" t="s">
        <v>301</v>
      </c>
      <c r="E129" s="79" t="s">
        <v>61</v>
      </c>
      <c r="F129" s="72">
        <v>20</v>
      </c>
      <c r="G129" s="71">
        <v>44</v>
      </c>
      <c r="H129" s="83">
        <f t="shared" si="3"/>
        <v>880</v>
      </c>
      <c r="I129" s="67"/>
      <c r="J129" s="115">
        <v>44</v>
      </c>
      <c r="K129" s="68"/>
      <c r="L129" s="56"/>
      <c r="M129" s="58"/>
      <c r="N129" s="58"/>
    </row>
    <row r="130" spans="2:14" x14ac:dyDescent="0.25">
      <c r="B130" s="112">
        <v>125</v>
      </c>
      <c r="C130" s="79" t="s">
        <v>299</v>
      </c>
      <c r="D130" s="79" t="s">
        <v>301</v>
      </c>
      <c r="E130" s="79" t="s">
        <v>62</v>
      </c>
      <c r="F130" s="72">
        <v>186</v>
      </c>
      <c r="G130" s="71">
        <v>70.400000000000006</v>
      </c>
      <c r="H130" s="83">
        <f t="shared" si="3"/>
        <v>13094.400000000001</v>
      </c>
      <c r="I130" s="67"/>
      <c r="J130" s="115">
        <v>70.400000000000006</v>
      </c>
      <c r="K130" s="68"/>
      <c r="L130" s="56"/>
      <c r="M130" s="58"/>
      <c r="N130" s="58"/>
    </row>
    <row r="131" spans="2:14" x14ac:dyDescent="0.25">
      <c r="B131" s="112">
        <v>126</v>
      </c>
      <c r="C131" s="79" t="s">
        <v>299</v>
      </c>
      <c r="D131" s="79" t="s">
        <v>301</v>
      </c>
      <c r="E131" s="79" t="s">
        <v>63</v>
      </c>
      <c r="F131" s="72">
        <v>134</v>
      </c>
      <c r="G131" s="71">
        <v>44</v>
      </c>
      <c r="H131" s="83">
        <f t="shared" si="3"/>
        <v>5896</v>
      </c>
      <c r="I131" s="67"/>
      <c r="J131" s="115">
        <v>44</v>
      </c>
      <c r="K131" s="68"/>
      <c r="L131" s="56"/>
      <c r="M131" s="58"/>
      <c r="N131" s="58"/>
    </row>
    <row r="132" spans="2:14" x14ac:dyDescent="0.25">
      <c r="B132" s="112">
        <v>127</v>
      </c>
      <c r="C132" s="79" t="s">
        <v>299</v>
      </c>
      <c r="D132" s="79" t="s">
        <v>301</v>
      </c>
      <c r="E132" s="79" t="s">
        <v>64</v>
      </c>
      <c r="F132" s="72">
        <v>240</v>
      </c>
      <c r="G132" s="71">
        <v>52.8</v>
      </c>
      <c r="H132" s="83">
        <f t="shared" si="3"/>
        <v>12672</v>
      </c>
      <c r="I132" s="67"/>
      <c r="J132" s="115">
        <v>52.8</v>
      </c>
      <c r="K132" s="68"/>
      <c r="L132" s="56"/>
      <c r="M132" s="58"/>
      <c r="N132" s="58"/>
    </row>
    <row r="133" spans="2:14" x14ac:dyDescent="0.25">
      <c r="B133" s="112">
        <v>128</v>
      </c>
      <c r="C133" s="79" t="s">
        <v>299</v>
      </c>
      <c r="D133" s="79" t="s">
        <v>301</v>
      </c>
      <c r="E133" s="79" t="s">
        <v>65</v>
      </c>
      <c r="F133" s="72">
        <v>42</v>
      </c>
      <c r="G133" s="71">
        <v>44</v>
      </c>
      <c r="H133" s="83">
        <f t="shared" si="3"/>
        <v>1848</v>
      </c>
      <c r="I133" s="67"/>
      <c r="J133" s="115">
        <v>44</v>
      </c>
      <c r="K133" s="68"/>
      <c r="L133" s="56"/>
      <c r="M133" s="58"/>
      <c r="N133" s="58"/>
    </row>
    <row r="134" spans="2:14" x14ac:dyDescent="0.25">
      <c r="B134" s="112">
        <v>129</v>
      </c>
      <c r="C134" s="79" t="s">
        <v>299</v>
      </c>
      <c r="D134" s="79" t="s">
        <v>301</v>
      </c>
      <c r="E134" s="79" t="s">
        <v>66</v>
      </c>
      <c r="F134" s="72">
        <v>334</v>
      </c>
      <c r="G134" s="71">
        <v>57.2</v>
      </c>
      <c r="H134" s="83">
        <f t="shared" si="3"/>
        <v>19104.8</v>
      </c>
      <c r="I134" s="67"/>
      <c r="J134" s="115">
        <v>57.2</v>
      </c>
      <c r="K134" s="68"/>
      <c r="L134" s="56"/>
      <c r="M134" s="58"/>
      <c r="N134" s="58"/>
    </row>
    <row r="135" spans="2:14" x14ac:dyDescent="0.25">
      <c r="B135" s="112">
        <v>130</v>
      </c>
      <c r="C135" s="79" t="s">
        <v>299</v>
      </c>
      <c r="D135" s="79" t="s">
        <v>301</v>
      </c>
      <c r="E135" s="79" t="s">
        <v>67</v>
      </c>
      <c r="F135" s="72">
        <v>10</v>
      </c>
      <c r="G135" s="71">
        <v>44</v>
      </c>
      <c r="H135" s="83">
        <f t="shared" ref="H135:H150" si="4">SUM(F135*G135)</f>
        <v>440</v>
      </c>
      <c r="I135" s="67"/>
      <c r="J135" s="115">
        <v>44</v>
      </c>
      <c r="K135" s="68"/>
      <c r="L135" s="56"/>
      <c r="M135" s="58"/>
      <c r="N135" s="58"/>
    </row>
    <row r="136" spans="2:14" x14ac:dyDescent="0.25">
      <c r="B136" s="112">
        <v>131</v>
      </c>
      <c r="C136" s="79" t="s">
        <v>299</v>
      </c>
      <c r="D136" s="79" t="s">
        <v>301</v>
      </c>
      <c r="E136" s="79" t="s">
        <v>68</v>
      </c>
      <c r="F136" s="72">
        <v>1422</v>
      </c>
      <c r="G136" s="71">
        <v>61.6</v>
      </c>
      <c r="H136" s="83">
        <f t="shared" si="4"/>
        <v>87595.199999999997</v>
      </c>
      <c r="I136" s="67"/>
      <c r="J136" s="115">
        <v>61.6</v>
      </c>
      <c r="K136" s="68"/>
      <c r="L136" s="56"/>
      <c r="M136" s="58"/>
      <c r="N136" s="58"/>
    </row>
    <row r="137" spans="2:14" x14ac:dyDescent="0.25">
      <c r="B137" s="112">
        <v>132</v>
      </c>
      <c r="C137" s="79" t="s">
        <v>299</v>
      </c>
      <c r="D137" s="79" t="s">
        <v>301</v>
      </c>
      <c r="E137" s="79" t="s">
        <v>69</v>
      </c>
      <c r="F137" s="72">
        <v>2</v>
      </c>
      <c r="G137" s="71">
        <v>52.8</v>
      </c>
      <c r="H137" s="83">
        <f t="shared" si="4"/>
        <v>105.6</v>
      </c>
      <c r="I137" s="67"/>
      <c r="J137" s="115">
        <v>52.8</v>
      </c>
      <c r="K137" s="68"/>
      <c r="L137" s="56"/>
      <c r="M137" s="58"/>
      <c r="N137" s="58"/>
    </row>
    <row r="138" spans="2:14" x14ac:dyDescent="0.25">
      <c r="B138" s="112">
        <v>133</v>
      </c>
      <c r="C138" s="79" t="s">
        <v>299</v>
      </c>
      <c r="D138" s="79" t="s">
        <v>301</v>
      </c>
      <c r="E138" s="79" t="s">
        <v>70</v>
      </c>
      <c r="F138" s="72">
        <v>76</v>
      </c>
      <c r="G138" s="71">
        <v>79.2</v>
      </c>
      <c r="H138" s="83">
        <f t="shared" si="4"/>
        <v>6019.2</v>
      </c>
      <c r="I138" s="67"/>
      <c r="J138" s="115">
        <v>79.2</v>
      </c>
      <c r="K138" s="68"/>
      <c r="L138" s="56"/>
      <c r="M138" s="58"/>
      <c r="N138" s="58"/>
    </row>
    <row r="139" spans="2:14" x14ac:dyDescent="0.25">
      <c r="B139" s="112">
        <v>134</v>
      </c>
      <c r="C139" s="79" t="s">
        <v>299</v>
      </c>
      <c r="D139" s="79" t="s">
        <v>301</v>
      </c>
      <c r="E139" s="79" t="s">
        <v>71</v>
      </c>
      <c r="F139" s="72">
        <v>6</v>
      </c>
      <c r="G139" s="71">
        <v>44</v>
      </c>
      <c r="H139" s="83">
        <f t="shared" si="4"/>
        <v>264</v>
      </c>
      <c r="I139" s="67"/>
      <c r="J139" s="115">
        <v>44</v>
      </c>
      <c r="K139" s="68"/>
      <c r="L139" s="56"/>
      <c r="M139" s="58"/>
      <c r="N139" s="58"/>
    </row>
    <row r="140" spans="2:14" x14ac:dyDescent="0.25">
      <c r="B140" s="112">
        <v>135</v>
      </c>
      <c r="C140" s="79" t="s">
        <v>299</v>
      </c>
      <c r="D140" s="79" t="s">
        <v>301</v>
      </c>
      <c r="E140" s="79" t="s">
        <v>72</v>
      </c>
      <c r="F140" s="72">
        <v>788</v>
      </c>
      <c r="G140" s="71">
        <v>57.2</v>
      </c>
      <c r="H140" s="83">
        <f t="shared" si="4"/>
        <v>45073.600000000006</v>
      </c>
      <c r="I140" s="67"/>
      <c r="J140" s="115">
        <v>57.2</v>
      </c>
      <c r="K140" s="68"/>
      <c r="L140" s="56"/>
      <c r="M140" s="58"/>
      <c r="N140" s="58"/>
    </row>
    <row r="141" spans="2:14" x14ac:dyDescent="0.25">
      <c r="B141" s="112">
        <v>136</v>
      </c>
      <c r="C141" s="79" t="s">
        <v>299</v>
      </c>
      <c r="D141" s="79" t="s">
        <v>301</v>
      </c>
      <c r="E141" s="79" t="s">
        <v>73</v>
      </c>
      <c r="F141" s="72">
        <v>166</v>
      </c>
      <c r="G141" s="71">
        <v>39.6</v>
      </c>
      <c r="H141" s="83">
        <f t="shared" si="4"/>
        <v>6573.6</v>
      </c>
      <c r="I141" s="67"/>
      <c r="J141" s="115">
        <v>39.6</v>
      </c>
      <c r="K141" s="68"/>
      <c r="L141" s="56"/>
      <c r="M141" s="58"/>
      <c r="N141" s="58"/>
    </row>
    <row r="142" spans="2:14" x14ac:dyDescent="0.25">
      <c r="B142" s="112">
        <v>137</v>
      </c>
      <c r="C142" s="79" t="s">
        <v>299</v>
      </c>
      <c r="D142" s="79" t="s">
        <v>301</v>
      </c>
      <c r="E142" s="79" t="s">
        <v>74</v>
      </c>
      <c r="F142" s="72">
        <v>4896</v>
      </c>
      <c r="G142" s="71">
        <v>52.8</v>
      </c>
      <c r="H142" s="83">
        <f t="shared" si="4"/>
        <v>258508.79999999999</v>
      </c>
      <c r="I142" s="67"/>
      <c r="J142" s="115">
        <v>52.8</v>
      </c>
      <c r="K142" s="68"/>
      <c r="L142" s="56"/>
      <c r="M142" s="58"/>
      <c r="N142" s="58"/>
    </row>
    <row r="143" spans="2:14" x14ac:dyDescent="0.25">
      <c r="B143" s="112">
        <v>138</v>
      </c>
      <c r="C143" s="79" t="s">
        <v>299</v>
      </c>
      <c r="D143" s="79" t="s">
        <v>301</v>
      </c>
      <c r="E143" s="79" t="s">
        <v>75</v>
      </c>
      <c r="F143" s="72">
        <v>4</v>
      </c>
      <c r="G143" s="71">
        <v>48.4</v>
      </c>
      <c r="H143" s="83">
        <f t="shared" si="4"/>
        <v>193.6</v>
      </c>
      <c r="I143" s="67"/>
      <c r="J143" s="115">
        <v>48.4</v>
      </c>
      <c r="K143" s="68"/>
      <c r="L143" s="56"/>
      <c r="M143" s="58"/>
      <c r="N143" s="58"/>
    </row>
    <row r="144" spans="2:14" x14ac:dyDescent="0.25">
      <c r="B144" s="112">
        <v>139</v>
      </c>
      <c r="C144" s="79" t="s">
        <v>299</v>
      </c>
      <c r="D144" s="79" t="s">
        <v>301</v>
      </c>
      <c r="E144" s="79" t="s">
        <v>76</v>
      </c>
      <c r="F144" s="72">
        <v>114</v>
      </c>
      <c r="G144" s="71">
        <v>61.6</v>
      </c>
      <c r="H144" s="83">
        <f t="shared" si="4"/>
        <v>7022.4000000000005</v>
      </c>
      <c r="I144" s="67"/>
      <c r="J144" s="115">
        <v>61.6</v>
      </c>
      <c r="K144" s="68"/>
      <c r="L144" s="56"/>
      <c r="M144" s="58"/>
      <c r="N144" s="58"/>
    </row>
    <row r="145" spans="2:14" x14ac:dyDescent="0.25">
      <c r="B145" s="112">
        <v>140</v>
      </c>
      <c r="C145" s="79" t="s">
        <v>299</v>
      </c>
      <c r="D145" s="79" t="s">
        <v>301</v>
      </c>
      <c r="E145" s="79" t="s">
        <v>77</v>
      </c>
      <c r="F145" s="72">
        <v>36</v>
      </c>
      <c r="G145" s="71">
        <v>35.200000000000003</v>
      </c>
      <c r="H145" s="83">
        <f t="shared" si="4"/>
        <v>1267.2</v>
      </c>
      <c r="I145" s="67"/>
      <c r="J145" s="115">
        <v>35.200000000000003</v>
      </c>
      <c r="K145" s="68"/>
      <c r="L145" s="56"/>
      <c r="M145" s="58"/>
      <c r="N145" s="58"/>
    </row>
    <row r="146" spans="2:14" x14ac:dyDescent="0.25">
      <c r="B146" s="112">
        <v>141</v>
      </c>
      <c r="C146" s="79" t="s">
        <v>299</v>
      </c>
      <c r="D146" s="79" t="s">
        <v>301</v>
      </c>
      <c r="E146" s="79" t="s">
        <v>78</v>
      </c>
      <c r="F146" s="72">
        <v>2904</v>
      </c>
      <c r="G146" s="71">
        <v>52.8</v>
      </c>
      <c r="H146" s="83">
        <f t="shared" si="4"/>
        <v>153331.19999999998</v>
      </c>
      <c r="I146" s="67"/>
      <c r="J146" s="115">
        <v>52.8</v>
      </c>
      <c r="K146" s="68"/>
      <c r="L146" s="56"/>
      <c r="M146" s="58"/>
      <c r="N146" s="58"/>
    </row>
    <row r="147" spans="2:14" x14ac:dyDescent="0.25">
      <c r="B147" s="112">
        <v>142</v>
      </c>
      <c r="C147" s="79" t="s">
        <v>299</v>
      </c>
      <c r="D147" s="79" t="s">
        <v>301</v>
      </c>
      <c r="E147" s="79" t="s">
        <v>79</v>
      </c>
      <c r="F147" s="72">
        <v>806</v>
      </c>
      <c r="G147" s="71">
        <v>57.2</v>
      </c>
      <c r="H147" s="83">
        <f t="shared" si="4"/>
        <v>46103.200000000004</v>
      </c>
      <c r="I147" s="67"/>
      <c r="J147" s="115">
        <v>57.2</v>
      </c>
      <c r="K147" s="68"/>
      <c r="L147" s="56"/>
      <c r="M147" s="58"/>
      <c r="N147" s="58"/>
    </row>
    <row r="148" spans="2:14" ht="30" x14ac:dyDescent="0.25">
      <c r="B148" s="112">
        <v>143</v>
      </c>
      <c r="C148" s="79" t="s">
        <v>299</v>
      </c>
      <c r="D148" s="79" t="s">
        <v>301</v>
      </c>
      <c r="E148" s="80" t="s">
        <v>86</v>
      </c>
      <c r="F148" s="72">
        <v>758</v>
      </c>
      <c r="G148" s="71">
        <v>88</v>
      </c>
      <c r="H148" s="83">
        <f t="shared" si="4"/>
        <v>66704</v>
      </c>
      <c r="I148" s="67"/>
      <c r="J148" s="115">
        <v>88</v>
      </c>
      <c r="K148" s="68"/>
      <c r="L148" s="56"/>
      <c r="M148" s="58"/>
      <c r="N148" s="58"/>
    </row>
    <row r="149" spans="2:14" x14ac:dyDescent="0.25">
      <c r="B149" s="112">
        <v>144</v>
      </c>
      <c r="C149" s="79" t="s">
        <v>299</v>
      </c>
      <c r="D149" s="79" t="s">
        <v>301</v>
      </c>
      <c r="E149" s="79" t="s">
        <v>89</v>
      </c>
      <c r="F149" s="72">
        <v>8</v>
      </c>
      <c r="G149" s="71">
        <v>52.8</v>
      </c>
      <c r="H149" s="83">
        <f t="shared" si="4"/>
        <v>422.4</v>
      </c>
      <c r="I149" s="67"/>
      <c r="J149" s="115">
        <v>52.8</v>
      </c>
      <c r="K149" s="68"/>
      <c r="L149" s="56"/>
      <c r="M149" s="58"/>
      <c r="N149" s="58"/>
    </row>
    <row r="150" spans="2:14" x14ac:dyDescent="0.25">
      <c r="B150" s="112">
        <v>145</v>
      </c>
      <c r="C150" s="79" t="s">
        <v>299</v>
      </c>
      <c r="D150" s="79" t="s">
        <v>301</v>
      </c>
      <c r="E150" s="79" t="s">
        <v>179</v>
      </c>
      <c r="F150" s="72">
        <v>6</v>
      </c>
      <c r="G150" s="71">
        <v>70.400000000000006</v>
      </c>
      <c r="H150" s="83">
        <f t="shared" si="4"/>
        <v>422.40000000000003</v>
      </c>
      <c r="I150" s="67"/>
      <c r="J150" s="115">
        <v>70.400000000000006</v>
      </c>
      <c r="K150" s="68"/>
      <c r="L150" s="56"/>
      <c r="M150" s="58"/>
      <c r="N150" s="58"/>
    </row>
    <row r="151" spans="2:14" x14ac:dyDescent="0.25">
      <c r="B151" s="112">
        <v>146</v>
      </c>
      <c r="C151" s="77" t="s">
        <v>302</v>
      </c>
      <c r="D151" s="77" t="s">
        <v>300</v>
      </c>
      <c r="E151" s="79" t="s">
        <v>181</v>
      </c>
      <c r="F151" s="71">
        <v>7635</v>
      </c>
      <c r="G151" s="71">
        <v>70</v>
      </c>
      <c r="H151" s="83">
        <f t="shared" ref="H151:H164" si="5">SUM(G151*F151)</f>
        <v>534450</v>
      </c>
      <c r="I151" s="56"/>
      <c r="J151" s="114">
        <v>70</v>
      </c>
      <c r="K151" s="58"/>
    </row>
    <row r="152" spans="2:14" x14ac:dyDescent="0.25">
      <c r="B152" s="112">
        <v>147</v>
      </c>
      <c r="C152" s="77" t="s">
        <v>302</v>
      </c>
      <c r="D152" s="77" t="s">
        <v>300</v>
      </c>
      <c r="E152" s="79" t="s">
        <v>182</v>
      </c>
      <c r="F152" s="71">
        <v>240</v>
      </c>
      <c r="G152" s="71">
        <v>85</v>
      </c>
      <c r="H152" s="83">
        <f t="shared" si="5"/>
        <v>20400</v>
      </c>
      <c r="I152" s="56"/>
      <c r="J152" s="114">
        <v>85</v>
      </c>
    </row>
    <row r="153" spans="2:14" x14ac:dyDescent="0.25">
      <c r="B153" s="112">
        <v>148</v>
      </c>
      <c r="C153" s="77" t="s">
        <v>302</v>
      </c>
      <c r="D153" s="77" t="s">
        <v>300</v>
      </c>
      <c r="E153" s="79" t="s">
        <v>183</v>
      </c>
      <c r="F153" s="71">
        <v>8320</v>
      </c>
      <c r="G153" s="71">
        <v>85</v>
      </c>
      <c r="H153" s="83">
        <f t="shared" si="5"/>
        <v>707200</v>
      </c>
      <c r="I153" s="56"/>
      <c r="J153" s="114">
        <v>85</v>
      </c>
      <c r="K153" s="58"/>
    </row>
    <row r="154" spans="2:14" x14ac:dyDescent="0.25">
      <c r="B154" s="112">
        <v>149</v>
      </c>
      <c r="C154" s="77" t="s">
        <v>302</v>
      </c>
      <c r="D154" s="77" t="s">
        <v>300</v>
      </c>
      <c r="E154" s="78" t="s">
        <v>184</v>
      </c>
      <c r="F154" s="71">
        <v>1360</v>
      </c>
      <c r="G154" s="71">
        <v>75</v>
      </c>
      <c r="H154" s="83">
        <f t="shared" si="5"/>
        <v>102000</v>
      </c>
      <c r="I154" s="56"/>
      <c r="J154" s="114">
        <v>75</v>
      </c>
      <c r="K154" s="58"/>
    </row>
    <row r="155" spans="2:14" x14ac:dyDescent="0.25">
      <c r="B155" s="112">
        <v>150</v>
      </c>
      <c r="C155" s="77" t="s">
        <v>302</v>
      </c>
      <c r="D155" s="77" t="s">
        <v>300</v>
      </c>
      <c r="E155" s="79" t="s">
        <v>185</v>
      </c>
      <c r="F155" s="71">
        <v>205</v>
      </c>
      <c r="G155" s="71">
        <v>70</v>
      </c>
      <c r="H155" s="83">
        <f t="shared" si="5"/>
        <v>14350</v>
      </c>
      <c r="I155" s="56"/>
      <c r="J155" s="114">
        <v>70</v>
      </c>
      <c r="K155" s="58"/>
    </row>
    <row r="156" spans="2:14" x14ac:dyDescent="0.25">
      <c r="B156" s="112">
        <v>151</v>
      </c>
      <c r="C156" s="77" t="s">
        <v>302</v>
      </c>
      <c r="D156" s="77" t="s">
        <v>300</v>
      </c>
      <c r="E156" s="78" t="s">
        <v>186</v>
      </c>
      <c r="F156" s="71">
        <v>1075</v>
      </c>
      <c r="G156" s="71">
        <v>120</v>
      </c>
      <c r="H156" s="83">
        <f t="shared" si="5"/>
        <v>129000</v>
      </c>
      <c r="I156" s="56"/>
      <c r="J156" s="114">
        <v>120</v>
      </c>
      <c r="K156" s="58"/>
    </row>
    <row r="157" spans="2:14" x14ac:dyDescent="0.25">
      <c r="B157" s="112">
        <v>152</v>
      </c>
      <c r="C157" s="77" t="s">
        <v>302</v>
      </c>
      <c r="D157" s="77" t="s">
        <v>300</v>
      </c>
      <c r="E157" s="78" t="s">
        <v>187</v>
      </c>
      <c r="F157" s="71">
        <v>185</v>
      </c>
      <c r="G157" s="71">
        <v>70</v>
      </c>
      <c r="H157" s="83">
        <f t="shared" si="5"/>
        <v>12950</v>
      </c>
      <c r="I157" s="56"/>
      <c r="J157" s="114">
        <v>70</v>
      </c>
      <c r="K157" s="58"/>
    </row>
    <row r="158" spans="2:14" x14ac:dyDescent="0.25">
      <c r="B158" s="112">
        <v>153</v>
      </c>
      <c r="C158" s="77" t="s">
        <v>302</v>
      </c>
      <c r="D158" s="77" t="s">
        <v>300</v>
      </c>
      <c r="E158" s="79" t="s">
        <v>188</v>
      </c>
      <c r="F158" s="71">
        <v>90</v>
      </c>
      <c r="G158" s="71">
        <v>70</v>
      </c>
      <c r="H158" s="83">
        <f t="shared" si="5"/>
        <v>6300</v>
      </c>
      <c r="I158" s="56"/>
      <c r="J158" s="114">
        <v>70</v>
      </c>
      <c r="K158" s="58"/>
    </row>
    <row r="159" spans="2:14" x14ac:dyDescent="0.25">
      <c r="B159" s="112">
        <v>154</v>
      </c>
      <c r="C159" s="77" t="s">
        <v>302</v>
      </c>
      <c r="D159" s="77" t="s">
        <v>300</v>
      </c>
      <c r="E159" s="79" t="s">
        <v>189</v>
      </c>
      <c r="F159" s="71">
        <v>170</v>
      </c>
      <c r="G159" s="71">
        <v>70</v>
      </c>
      <c r="H159" s="83">
        <f t="shared" si="5"/>
        <v>11900</v>
      </c>
      <c r="I159" s="56"/>
      <c r="J159" s="114">
        <v>70</v>
      </c>
      <c r="K159" s="58"/>
    </row>
    <row r="160" spans="2:14" x14ac:dyDescent="0.25">
      <c r="B160" s="112">
        <v>155</v>
      </c>
      <c r="C160" s="77" t="s">
        <v>302</v>
      </c>
      <c r="D160" s="77" t="s">
        <v>300</v>
      </c>
      <c r="E160" s="79" t="s">
        <v>190</v>
      </c>
      <c r="F160" s="71">
        <v>10</v>
      </c>
      <c r="G160" s="71">
        <v>65</v>
      </c>
      <c r="H160" s="83">
        <f t="shared" si="5"/>
        <v>650</v>
      </c>
      <c r="I160" s="56"/>
      <c r="J160" s="114">
        <v>65</v>
      </c>
      <c r="K160" s="58"/>
    </row>
    <row r="161" spans="2:14" x14ac:dyDescent="0.25">
      <c r="B161" s="112">
        <v>156</v>
      </c>
      <c r="C161" s="77" t="s">
        <v>302</v>
      </c>
      <c r="D161" s="77" t="s">
        <v>300</v>
      </c>
      <c r="E161" s="79" t="s">
        <v>191</v>
      </c>
      <c r="F161" s="71">
        <v>2020</v>
      </c>
      <c r="G161" s="71">
        <v>190</v>
      </c>
      <c r="H161" s="83">
        <f t="shared" si="5"/>
        <v>383800</v>
      </c>
      <c r="I161" s="56"/>
      <c r="J161" s="114">
        <v>190</v>
      </c>
      <c r="K161" s="58"/>
    </row>
    <row r="162" spans="2:14" x14ac:dyDescent="0.25">
      <c r="B162" s="112">
        <v>157</v>
      </c>
      <c r="C162" s="77" t="s">
        <v>302</v>
      </c>
      <c r="D162" s="77" t="s">
        <v>300</v>
      </c>
      <c r="E162" s="79" t="s">
        <v>192</v>
      </c>
      <c r="F162" s="71">
        <v>3895</v>
      </c>
      <c r="G162" s="71">
        <v>190</v>
      </c>
      <c r="H162" s="83">
        <f t="shared" si="5"/>
        <v>740050</v>
      </c>
      <c r="I162" s="56"/>
      <c r="J162" s="114">
        <v>190</v>
      </c>
      <c r="K162" s="58"/>
    </row>
    <row r="163" spans="2:14" x14ac:dyDescent="0.25">
      <c r="B163" s="112">
        <v>158</v>
      </c>
      <c r="C163" s="77" t="s">
        <v>302</v>
      </c>
      <c r="D163" s="77" t="s">
        <v>300</v>
      </c>
      <c r="E163" s="79" t="s">
        <v>193</v>
      </c>
      <c r="F163" s="71">
        <v>215</v>
      </c>
      <c r="G163" s="71">
        <v>75</v>
      </c>
      <c r="H163" s="83">
        <f t="shared" si="5"/>
        <v>16125</v>
      </c>
      <c r="I163" s="56"/>
      <c r="J163" s="114">
        <v>75</v>
      </c>
      <c r="K163" s="58"/>
    </row>
    <row r="164" spans="2:14" x14ac:dyDescent="0.25">
      <c r="B164" s="112">
        <v>159</v>
      </c>
      <c r="C164" s="77" t="s">
        <v>302</v>
      </c>
      <c r="D164" s="77" t="s">
        <v>300</v>
      </c>
      <c r="E164" s="79" t="s">
        <v>194</v>
      </c>
      <c r="F164" s="71">
        <v>5</v>
      </c>
      <c r="G164" s="71">
        <v>190</v>
      </c>
      <c r="H164" s="83">
        <f t="shared" si="5"/>
        <v>950</v>
      </c>
      <c r="I164" s="56"/>
      <c r="J164" s="114">
        <v>190</v>
      </c>
      <c r="K164" s="58"/>
    </row>
    <row r="165" spans="2:14" ht="15.75" x14ac:dyDescent="0.25">
      <c r="B165" s="112">
        <v>160</v>
      </c>
      <c r="C165" s="78" t="s">
        <v>196</v>
      </c>
      <c r="D165" s="78" t="s">
        <v>300</v>
      </c>
      <c r="E165" s="81" t="s">
        <v>196</v>
      </c>
      <c r="F165" s="73">
        <v>620</v>
      </c>
      <c r="G165" s="73">
        <v>135</v>
      </c>
      <c r="H165" s="84">
        <f>SUM(F165*G165)</f>
        <v>83700</v>
      </c>
      <c r="I165" s="54"/>
      <c r="J165" s="114">
        <v>135</v>
      </c>
      <c r="K165" s="58"/>
      <c r="L165" s="54"/>
      <c r="M165" s="58"/>
      <c r="N165" s="58"/>
    </row>
    <row r="166" spans="2:14" ht="15.75" x14ac:dyDescent="0.25">
      <c r="B166" s="112">
        <v>161</v>
      </c>
      <c r="C166" s="78" t="s">
        <v>198</v>
      </c>
      <c r="D166" s="78" t="s">
        <v>300</v>
      </c>
      <c r="E166" s="81" t="s">
        <v>198</v>
      </c>
      <c r="F166" s="73">
        <v>820</v>
      </c>
      <c r="G166" s="73">
        <v>140</v>
      </c>
      <c r="H166" s="84">
        <f>SUM(F166*G166)</f>
        <v>114800</v>
      </c>
      <c r="I166" s="54"/>
      <c r="J166" s="114">
        <v>140</v>
      </c>
      <c r="K166" s="58"/>
      <c r="L166" s="54"/>
      <c r="M166" s="58"/>
      <c r="N166" s="58"/>
    </row>
    <row r="167" spans="2:14" x14ac:dyDescent="0.25">
      <c r="B167" s="112">
        <v>162</v>
      </c>
      <c r="C167" s="78" t="s">
        <v>304</v>
      </c>
      <c r="D167" s="78" t="s">
        <v>300</v>
      </c>
      <c r="E167" s="78" t="s">
        <v>200</v>
      </c>
      <c r="F167" s="71">
        <v>1950</v>
      </c>
      <c r="G167" s="71">
        <v>287.5</v>
      </c>
      <c r="H167" s="83">
        <f t="shared" ref="H167:H203" si="6">SUM(F167*G167)</f>
        <v>560625</v>
      </c>
      <c r="I167"/>
      <c r="J167" s="116">
        <v>287.5</v>
      </c>
      <c r="K167">
        <f>ROUND(J167*96%,2)</f>
        <v>276</v>
      </c>
      <c r="L167">
        <f>ROUND(K167*88%,0)</f>
        <v>243</v>
      </c>
    </row>
    <row r="168" spans="2:14" x14ac:dyDescent="0.25">
      <c r="B168" s="112">
        <v>163</v>
      </c>
      <c r="C168" s="78" t="s">
        <v>304</v>
      </c>
      <c r="D168" s="78" t="s">
        <v>300</v>
      </c>
      <c r="E168" s="78" t="s">
        <v>201</v>
      </c>
      <c r="F168" s="71">
        <v>15</v>
      </c>
      <c r="G168" s="71">
        <v>464.6</v>
      </c>
      <c r="H168" s="83">
        <f t="shared" si="6"/>
        <v>6969</v>
      </c>
      <c r="I168"/>
      <c r="J168" s="116">
        <v>464.6</v>
      </c>
      <c r="K168">
        <f t="shared" ref="K168:K203" si="7">ROUND(J168*96%,2)</f>
        <v>446.02</v>
      </c>
      <c r="L168">
        <f>ROUND(K168*88%,0)</f>
        <v>392</v>
      </c>
    </row>
    <row r="169" spans="2:14" x14ac:dyDescent="0.25">
      <c r="B169" s="112">
        <v>164</v>
      </c>
      <c r="C169" s="78" t="s">
        <v>304</v>
      </c>
      <c r="D169" s="78" t="s">
        <v>300</v>
      </c>
      <c r="E169" s="78" t="s">
        <v>202</v>
      </c>
      <c r="F169" s="71">
        <v>25</v>
      </c>
      <c r="G169" s="71">
        <v>588.79999999999995</v>
      </c>
      <c r="H169" s="83">
        <f t="shared" si="6"/>
        <v>14719.999999999998</v>
      </c>
      <c r="I169"/>
      <c r="J169" s="116">
        <v>588.79999999999995</v>
      </c>
      <c r="K169">
        <f t="shared" si="7"/>
        <v>565.25</v>
      </c>
      <c r="L169">
        <f>ROUND(K169*88%,0)</f>
        <v>497</v>
      </c>
    </row>
    <row r="170" spans="2:14" ht="15.75" x14ac:dyDescent="0.25">
      <c r="B170" s="112">
        <v>165</v>
      </c>
      <c r="C170" s="78" t="s">
        <v>304</v>
      </c>
      <c r="D170" s="78" t="s">
        <v>300</v>
      </c>
      <c r="E170" s="81" t="s">
        <v>203</v>
      </c>
      <c r="F170" s="71">
        <v>150</v>
      </c>
      <c r="G170" s="71">
        <v>287.5</v>
      </c>
      <c r="H170" s="83">
        <f t="shared" si="6"/>
        <v>43125</v>
      </c>
      <c r="I170"/>
      <c r="J170" s="116">
        <v>287.5</v>
      </c>
      <c r="K170">
        <f t="shared" si="7"/>
        <v>276</v>
      </c>
      <c r="L170">
        <f>ROUND(K170*88%,0)</f>
        <v>243</v>
      </c>
    </row>
    <row r="171" spans="2:14" ht="15.75" x14ac:dyDescent="0.25">
      <c r="B171" s="112">
        <v>166</v>
      </c>
      <c r="C171" s="78" t="s">
        <v>304</v>
      </c>
      <c r="D171" s="78" t="s">
        <v>300</v>
      </c>
      <c r="E171" s="81" t="s">
        <v>204</v>
      </c>
      <c r="F171" s="71">
        <v>794</v>
      </c>
      <c r="G171" s="71">
        <v>464.6</v>
      </c>
      <c r="H171" s="83">
        <f t="shared" si="6"/>
        <v>368892.4</v>
      </c>
      <c r="I171"/>
      <c r="J171" s="116">
        <v>464.6</v>
      </c>
      <c r="K171">
        <f t="shared" si="7"/>
        <v>446.02</v>
      </c>
    </row>
    <row r="172" spans="2:14" x14ac:dyDescent="0.25">
      <c r="B172" s="112">
        <v>167</v>
      </c>
      <c r="C172" s="78" t="s">
        <v>304</v>
      </c>
      <c r="D172" s="78" t="s">
        <v>300</v>
      </c>
      <c r="E172" s="78" t="s">
        <v>205</v>
      </c>
      <c r="F172" s="71">
        <v>1011.9999999999999</v>
      </c>
      <c r="G172" s="71">
        <v>588.79999999999995</v>
      </c>
      <c r="H172" s="83">
        <f t="shared" si="6"/>
        <v>595865.59999999986</v>
      </c>
      <c r="I172"/>
      <c r="J172" s="116">
        <v>588.79999999999995</v>
      </c>
      <c r="K172">
        <f t="shared" si="7"/>
        <v>565.25</v>
      </c>
    </row>
    <row r="173" spans="2:14" x14ac:dyDescent="0.25">
      <c r="B173" s="112">
        <v>168</v>
      </c>
      <c r="C173" s="78" t="s">
        <v>304</v>
      </c>
      <c r="D173" s="78" t="s">
        <v>300</v>
      </c>
      <c r="E173" s="78" t="s">
        <v>206</v>
      </c>
      <c r="F173" s="71">
        <v>30</v>
      </c>
      <c r="G173" s="71">
        <v>287.5</v>
      </c>
      <c r="H173" s="83">
        <f t="shared" si="6"/>
        <v>8625</v>
      </c>
      <c r="I173"/>
      <c r="J173" s="116">
        <v>287.5</v>
      </c>
      <c r="K173">
        <f t="shared" si="7"/>
        <v>276</v>
      </c>
      <c r="L173">
        <f>ROUND(K173*88%,0)</f>
        <v>243</v>
      </c>
    </row>
    <row r="174" spans="2:14" x14ac:dyDescent="0.25">
      <c r="B174" s="112">
        <v>169</v>
      </c>
      <c r="C174" s="78" t="s">
        <v>304</v>
      </c>
      <c r="D174" s="78" t="s">
        <v>300</v>
      </c>
      <c r="E174" s="78" t="s">
        <v>207</v>
      </c>
      <c r="F174" s="71">
        <v>492</v>
      </c>
      <c r="G174" s="71">
        <v>287.5</v>
      </c>
      <c r="H174" s="83">
        <f t="shared" si="6"/>
        <v>141450</v>
      </c>
      <c r="I174"/>
      <c r="J174" s="116">
        <v>287.5</v>
      </c>
      <c r="K174">
        <f t="shared" si="7"/>
        <v>276</v>
      </c>
      <c r="L174">
        <f>ROUND(K174*88%,0)</f>
        <v>243</v>
      </c>
    </row>
    <row r="175" spans="2:14" x14ac:dyDescent="0.25">
      <c r="B175" s="112">
        <v>170</v>
      </c>
      <c r="C175" s="78" t="s">
        <v>304</v>
      </c>
      <c r="D175" s="78" t="s">
        <v>300</v>
      </c>
      <c r="E175" s="78" t="s">
        <v>208</v>
      </c>
      <c r="F175" s="71">
        <v>794</v>
      </c>
      <c r="G175" s="71">
        <v>464.6</v>
      </c>
      <c r="H175" s="83">
        <f t="shared" si="6"/>
        <v>368892.4</v>
      </c>
      <c r="I175"/>
      <c r="J175" s="116">
        <v>464.6</v>
      </c>
      <c r="K175">
        <f t="shared" si="7"/>
        <v>446.02</v>
      </c>
    </row>
    <row r="176" spans="2:14" x14ac:dyDescent="0.25">
      <c r="B176" s="112">
        <v>171</v>
      </c>
      <c r="C176" s="78" t="s">
        <v>304</v>
      </c>
      <c r="D176" s="78" t="s">
        <v>300</v>
      </c>
      <c r="E176" s="78" t="s">
        <v>209</v>
      </c>
      <c r="F176" s="71">
        <v>1011.9999999999999</v>
      </c>
      <c r="G176" s="71">
        <v>588.79999999999995</v>
      </c>
      <c r="H176" s="83">
        <f t="shared" si="6"/>
        <v>595865.59999999986</v>
      </c>
      <c r="I176"/>
      <c r="J176" s="116">
        <v>588.79999999999995</v>
      </c>
      <c r="K176">
        <f t="shared" si="7"/>
        <v>565.25</v>
      </c>
      <c r="L176">
        <f>ROUND(K176*88%,0)</f>
        <v>497</v>
      </c>
    </row>
    <row r="177" spans="2:16" x14ac:dyDescent="0.25">
      <c r="B177" s="112">
        <v>172</v>
      </c>
      <c r="C177" s="78" t="s">
        <v>304</v>
      </c>
      <c r="D177" s="78" t="s">
        <v>300</v>
      </c>
      <c r="E177" s="78" t="s">
        <v>210</v>
      </c>
      <c r="F177" s="71">
        <v>45</v>
      </c>
      <c r="G177" s="71">
        <v>322</v>
      </c>
      <c r="H177" s="83">
        <f t="shared" si="6"/>
        <v>14490</v>
      </c>
      <c r="I177"/>
      <c r="J177" s="116">
        <v>322</v>
      </c>
      <c r="K177">
        <f t="shared" si="7"/>
        <v>309.12</v>
      </c>
      <c r="L177">
        <f>ROUND(K177*88%,0)</f>
        <v>272</v>
      </c>
    </row>
    <row r="178" spans="2:16" x14ac:dyDescent="0.25">
      <c r="B178" s="112">
        <v>173</v>
      </c>
      <c r="C178" s="78" t="s">
        <v>304</v>
      </c>
      <c r="D178" s="78" t="s">
        <v>300</v>
      </c>
      <c r="E178" s="78" t="s">
        <v>211</v>
      </c>
      <c r="F178" s="71">
        <v>5</v>
      </c>
      <c r="G178" s="71">
        <v>537.04999999999995</v>
      </c>
      <c r="H178" s="83">
        <f t="shared" si="6"/>
        <v>2685.25</v>
      </c>
      <c r="I178"/>
      <c r="J178" s="116">
        <v>537.04999999999995</v>
      </c>
      <c r="K178">
        <f t="shared" si="7"/>
        <v>515.57000000000005</v>
      </c>
    </row>
    <row r="179" spans="2:16" x14ac:dyDescent="0.25">
      <c r="B179" s="112">
        <v>174</v>
      </c>
      <c r="C179" s="78" t="s">
        <v>304</v>
      </c>
      <c r="D179" s="78" t="s">
        <v>300</v>
      </c>
      <c r="E179" s="78" t="s">
        <v>212</v>
      </c>
      <c r="F179" s="71">
        <v>1195</v>
      </c>
      <c r="G179" s="71">
        <v>696.9</v>
      </c>
      <c r="H179" s="83">
        <f t="shared" si="6"/>
        <v>832795.5</v>
      </c>
      <c r="I179"/>
      <c r="J179" s="116">
        <v>696.9</v>
      </c>
      <c r="K179">
        <f t="shared" si="7"/>
        <v>669.02</v>
      </c>
      <c r="L179">
        <f>ROUND(K179*88%,0)</f>
        <v>589</v>
      </c>
    </row>
    <row r="180" spans="2:16" x14ac:dyDescent="0.25">
      <c r="B180" s="112">
        <v>175</v>
      </c>
      <c r="C180" s="78" t="s">
        <v>304</v>
      </c>
      <c r="D180" s="78" t="s">
        <v>300</v>
      </c>
      <c r="E180" s="78" t="s">
        <v>213</v>
      </c>
      <c r="F180" s="71">
        <v>435</v>
      </c>
      <c r="G180" s="71">
        <v>322</v>
      </c>
      <c r="H180" s="83">
        <f t="shared" si="6"/>
        <v>140070</v>
      </c>
      <c r="I180"/>
      <c r="J180" s="116">
        <v>322</v>
      </c>
      <c r="K180">
        <f t="shared" si="7"/>
        <v>309.12</v>
      </c>
      <c r="L180">
        <f t="shared" ref="L180:L203" si="8">ROUND(K180*88%,0)</f>
        <v>272</v>
      </c>
    </row>
    <row r="181" spans="2:16" x14ac:dyDescent="0.25">
      <c r="B181" s="112">
        <v>176</v>
      </c>
      <c r="C181" s="78" t="s">
        <v>304</v>
      </c>
      <c r="D181" s="78" t="s">
        <v>300</v>
      </c>
      <c r="E181" s="78" t="s">
        <v>214</v>
      </c>
      <c r="F181" s="71">
        <v>20</v>
      </c>
      <c r="G181" s="71">
        <v>537.04999999999995</v>
      </c>
      <c r="H181" s="83">
        <f t="shared" si="6"/>
        <v>10741</v>
      </c>
      <c r="I181"/>
      <c r="J181" s="116">
        <v>537.04999999999995</v>
      </c>
      <c r="K181">
        <f t="shared" si="7"/>
        <v>515.57000000000005</v>
      </c>
      <c r="L181">
        <f t="shared" si="8"/>
        <v>454</v>
      </c>
    </row>
    <row r="182" spans="2:16" x14ac:dyDescent="0.25">
      <c r="B182" s="112">
        <v>177</v>
      </c>
      <c r="C182" s="78" t="s">
        <v>304</v>
      </c>
      <c r="D182" s="78" t="s">
        <v>300</v>
      </c>
      <c r="E182" s="78" t="s">
        <v>215</v>
      </c>
      <c r="F182" s="71">
        <v>100</v>
      </c>
      <c r="G182" s="71">
        <v>696.9</v>
      </c>
      <c r="H182" s="83">
        <f t="shared" si="6"/>
        <v>69690</v>
      </c>
      <c r="I182"/>
      <c r="J182" s="116">
        <v>696.9</v>
      </c>
      <c r="K182">
        <f t="shared" si="7"/>
        <v>669.02</v>
      </c>
      <c r="L182">
        <f t="shared" si="8"/>
        <v>589</v>
      </c>
    </row>
    <row r="183" spans="2:16" x14ac:dyDescent="0.25">
      <c r="B183" s="112">
        <v>178</v>
      </c>
      <c r="C183" s="78" t="s">
        <v>304</v>
      </c>
      <c r="D183" s="78" t="s">
        <v>300</v>
      </c>
      <c r="E183" s="78" t="s">
        <v>216</v>
      </c>
      <c r="F183" s="71">
        <v>250</v>
      </c>
      <c r="G183" s="71">
        <v>322</v>
      </c>
      <c r="H183" s="83">
        <f t="shared" si="6"/>
        <v>80500</v>
      </c>
      <c r="I183"/>
      <c r="J183" s="116">
        <v>322</v>
      </c>
      <c r="K183">
        <f t="shared" si="7"/>
        <v>309.12</v>
      </c>
      <c r="L183">
        <f t="shared" si="8"/>
        <v>272</v>
      </c>
    </row>
    <row r="184" spans="2:16" x14ac:dyDescent="0.25">
      <c r="B184" s="112">
        <v>179</v>
      </c>
      <c r="C184" s="78" t="s">
        <v>304</v>
      </c>
      <c r="D184" s="78" t="s">
        <v>300</v>
      </c>
      <c r="E184" s="78" t="s">
        <v>217</v>
      </c>
      <c r="F184" s="71">
        <v>50</v>
      </c>
      <c r="G184" s="71">
        <v>696.9</v>
      </c>
      <c r="H184" s="83">
        <f t="shared" si="6"/>
        <v>34845</v>
      </c>
      <c r="I184"/>
      <c r="J184" s="116">
        <v>696.9</v>
      </c>
      <c r="K184">
        <f t="shared" si="7"/>
        <v>669.02</v>
      </c>
      <c r="L184">
        <f t="shared" si="8"/>
        <v>589</v>
      </c>
    </row>
    <row r="185" spans="2:16" x14ac:dyDescent="0.25">
      <c r="B185" s="112">
        <v>180</v>
      </c>
      <c r="C185" s="78" t="s">
        <v>304</v>
      </c>
      <c r="D185" s="78" t="s">
        <v>300</v>
      </c>
      <c r="E185" s="78" t="s">
        <v>218</v>
      </c>
      <c r="F185" s="71">
        <v>220</v>
      </c>
      <c r="G185" s="71">
        <v>711.85</v>
      </c>
      <c r="H185" s="83">
        <f t="shared" si="6"/>
        <v>156607</v>
      </c>
      <c r="I185"/>
      <c r="J185" s="116">
        <v>711.85</v>
      </c>
      <c r="K185">
        <f t="shared" si="7"/>
        <v>683.38</v>
      </c>
      <c r="L185">
        <f t="shared" si="8"/>
        <v>601</v>
      </c>
    </row>
    <row r="186" spans="2:16" x14ac:dyDescent="0.25">
      <c r="B186" s="112">
        <v>181</v>
      </c>
      <c r="C186" s="78" t="s">
        <v>304</v>
      </c>
      <c r="D186" s="78" t="s">
        <v>300</v>
      </c>
      <c r="E186" s="78" t="s">
        <v>219</v>
      </c>
      <c r="F186" s="71">
        <v>1090</v>
      </c>
      <c r="G186" s="71">
        <v>322</v>
      </c>
      <c r="H186" s="83">
        <f t="shared" si="6"/>
        <v>350980</v>
      </c>
      <c r="I186"/>
      <c r="J186" s="116">
        <v>322</v>
      </c>
      <c r="K186">
        <f t="shared" si="7"/>
        <v>309.12</v>
      </c>
      <c r="L186">
        <f t="shared" si="8"/>
        <v>272</v>
      </c>
    </row>
    <row r="187" spans="2:16" x14ac:dyDescent="0.25">
      <c r="B187" s="112">
        <v>182</v>
      </c>
      <c r="C187" s="78" t="s">
        <v>304</v>
      </c>
      <c r="D187" s="78" t="s">
        <v>300</v>
      </c>
      <c r="E187" s="78" t="s">
        <v>220</v>
      </c>
      <c r="F187" s="71">
        <v>920</v>
      </c>
      <c r="G187" s="71">
        <v>537.04999999999995</v>
      </c>
      <c r="H187" s="83">
        <f t="shared" si="6"/>
        <v>494085.99999999994</v>
      </c>
      <c r="I187"/>
      <c r="J187" s="116">
        <v>537.04999999999995</v>
      </c>
      <c r="K187">
        <f t="shared" si="7"/>
        <v>515.57000000000005</v>
      </c>
      <c r="L187">
        <f t="shared" si="8"/>
        <v>454</v>
      </c>
    </row>
    <row r="188" spans="2:16" x14ac:dyDescent="0.25">
      <c r="B188" s="112">
        <v>183</v>
      </c>
      <c r="C188" s="78" t="s">
        <v>304</v>
      </c>
      <c r="D188" s="78" t="s">
        <v>300</v>
      </c>
      <c r="E188" s="78" t="s">
        <v>221</v>
      </c>
      <c r="F188" s="71">
        <v>1135</v>
      </c>
      <c r="G188" s="71">
        <v>696.9</v>
      </c>
      <c r="H188" s="83">
        <f t="shared" si="6"/>
        <v>790981.5</v>
      </c>
      <c r="I188"/>
      <c r="J188" s="116">
        <v>696.9</v>
      </c>
      <c r="K188">
        <f t="shared" si="7"/>
        <v>669.02</v>
      </c>
      <c r="L188">
        <f t="shared" si="8"/>
        <v>589</v>
      </c>
    </row>
    <row r="189" spans="2:16" x14ac:dyDescent="0.25">
      <c r="B189" s="112">
        <v>184</v>
      </c>
      <c r="C189" s="78" t="s">
        <v>304</v>
      </c>
      <c r="D189" s="78" t="s">
        <v>300</v>
      </c>
      <c r="E189" s="78" t="s">
        <v>222</v>
      </c>
      <c r="F189" s="71">
        <v>15</v>
      </c>
      <c r="G189" s="71">
        <v>322</v>
      </c>
      <c r="H189" s="83">
        <f t="shared" si="6"/>
        <v>4830</v>
      </c>
      <c r="I189"/>
      <c r="J189" s="116">
        <v>322</v>
      </c>
      <c r="K189">
        <f t="shared" si="7"/>
        <v>309.12</v>
      </c>
      <c r="L189">
        <f t="shared" si="8"/>
        <v>272</v>
      </c>
    </row>
    <row r="190" spans="2:16" x14ac:dyDescent="0.25">
      <c r="B190" s="112">
        <v>185</v>
      </c>
      <c r="C190" s="77" t="s">
        <v>304</v>
      </c>
      <c r="D190" s="77" t="s">
        <v>300</v>
      </c>
      <c r="E190" s="80" t="s">
        <v>223</v>
      </c>
      <c r="F190" s="71">
        <v>220</v>
      </c>
      <c r="G190" s="71">
        <v>322</v>
      </c>
      <c r="H190" s="83">
        <f t="shared" si="6"/>
        <v>70840</v>
      </c>
      <c r="I190"/>
      <c r="J190" s="116">
        <v>322</v>
      </c>
      <c r="K190">
        <f t="shared" si="7"/>
        <v>309.12</v>
      </c>
      <c r="L190">
        <f t="shared" si="8"/>
        <v>272</v>
      </c>
      <c r="P190" s="4"/>
    </row>
    <row r="191" spans="2:16" x14ac:dyDescent="0.25">
      <c r="B191" s="112">
        <v>186</v>
      </c>
      <c r="C191" s="78" t="s">
        <v>304</v>
      </c>
      <c r="D191" s="78" t="s">
        <v>300</v>
      </c>
      <c r="E191" s="80" t="s">
        <v>225</v>
      </c>
      <c r="F191" s="71">
        <v>80</v>
      </c>
      <c r="G191" s="71">
        <v>322</v>
      </c>
      <c r="H191" s="83">
        <f t="shared" si="6"/>
        <v>25760</v>
      </c>
      <c r="I191"/>
      <c r="J191" s="116">
        <v>322</v>
      </c>
      <c r="K191">
        <f t="shared" si="7"/>
        <v>309.12</v>
      </c>
      <c r="L191">
        <f t="shared" si="8"/>
        <v>272</v>
      </c>
    </row>
    <row r="192" spans="2:16" ht="30" x14ac:dyDescent="0.25">
      <c r="B192" s="112">
        <v>187</v>
      </c>
      <c r="C192" s="78" t="s">
        <v>304</v>
      </c>
      <c r="D192" s="78" t="s">
        <v>300</v>
      </c>
      <c r="E192" s="80" t="s">
        <v>227</v>
      </c>
      <c r="F192" s="71">
        <v>110</v>
      </c>
      <c r="G192" s="71">
        <v>374.9</v>
      </c>
      <c r="H192" s="83">
        <f t="shared" si="6"/>
        <v>41239</v>
      </c>
      <c r="I192"/>
      <c r="J192" s="116">
        <v>374.9</v>
      </c>
      <c r="K192">
        <f t="shared" si="7"/>
        <v>359.9</v>
      </c>
      <c r="L192">
        <f t="shared" si="8"/>
        <v>317</v>
      </c>
    </row>
    <row r="193" spans="2:12" ht="30" x14ac:dyDescent="0.25">
      <c r="B193" s="112">
        <v>188</v>
      </c>
      <c r="C193" s="78" t="s">
        <v>304</v>
      </c>
      <c r="D193" s="78" t="s">
        <v>300</v>
      </c>
      <c r="E193" s="80" t="s">
        <v>273</v>
      </c>
      <c r="F193" s="71">
        <v>1442</v>
      </c>
      <c r="G193" s="71">
        <v>790.05</v>
      </c>
      <c r="H193" s="83">
        <f t="shared" si="6"/>
        <v>1139252.0999999999</v>
      </c>
      <c r="I193"/>
      <c r="J193" s="116">
        <v>790.05</v>
      </c>
      <c r="K193">
        <f t="shared" si="7"/>
        <v>758.45</v>
      </c>
      <c r="L193">
        <f t="shared" si="8"/>
        <v>667</v>
      </c>
    </row>
    <row r="194" spans="2:12" ht="30" x14ac:dyDescent="0.25">
      <c r="B194" s="112">
        <v>189</v>
      </c>
      <c r="C194" s="78" t="s">
        <v>304</v>
      </c>
      <c r="D194" s="78" t="s">
        <v>300</v>
      </c>
      <c r="E194" s="80" t="s">
        <v>228</v>
      </c>
      <c r="F194" s="71">
        <v>70</v>
      </c>
      <c r="G194" s="71">
        <v>440.45</v>
      </c>
      <c r="H194" s="83">
        <f t="shared" si="6"/>
        <v>30831.5</v>
      </c>
      <c r="I194"/>
      <c r="J194" s="116">
        <v>440.45</v>
      </c>
      <c r="K194">
        <f t="shared" si="7"/>
        <v>422.83</v>
      </c>
      <c r="L194">
        <f t="shared" si="8"/>
        <v>372</v>
      </c>
    </row>
    <row r="195" spans="2:12" ht="30" x14ac:dyDescent="0.25">
      <c r="B195" s="112">
        <v>190</v>
      </c>
      <c r="C195" s="78" t="s">
        <v>304</v>
      </c>
      <c r="D195" s="78" t="s">
        <v>300</v>
      </c>
      <c r="E195" s="80" t="s">
        <v>229</v>
      </c>
      <c r="F195" s="71">
        <v>75</v>
      </c>
      <c r="G195" s="71">
        <v>908.5</v>
      </c>
      <c r="H195" s="83">
        <f t="shared" si="6"/>
        <v>68137.5</v>
      </c>
      <c r="I195"/>
      <c r="J195" s="116">
        <v>908.5</v>
      </c>
      <c r="K195">
        <f t="shared" si="7"/>
        <v>872.16</v>
      </c>
      <c r="L195">
        <f t="shared" si="8"/>
        <v>768</v>
      </c>
    </row>
    <row r="196" spans="2:12" x14ac:dyDescent="0.25">
      <c r="B196" s="112">
        <v>191</v>
      </c>
      <c r="C196" s="78" t="s">
        <v>304</v>
      </c>
      <c r="D196" s="78" t="s">
        <v>300</v>
      </c>
      <c r="E196" s="80" t="s">
        <v>230</v>
      </c>
      <c r="F196" s="71">
        <v>480</v>
      </c>
      <c r="G196" s="71">
        <v>792.35</v>
      </c>
      <c r="H196" s="83">
        <f t="shared" si="6"/>
        <v>380328</v>
      </c>
      <c r="I196"/>
      <c r="J196" s="116">
        <v>792.35</v>
      </c>
      <c r="K196">
        <f t="shared" si="7"/>
        <v>760.66</v>
      </c>
      <c r="L196">
        <f t="shared" si="8"/>
        <v>669</v>
      </c>
    </row>
    <row r="197" spans="2:12" x14ac:dyDescent="0.25">
      <c r="B197" s="112">
        <v>192</v>
      </c>
      <c r="C197" s="78" t="s">
        <v>304</v>
      </c>
      <c r="D197" s="78" t="s">
        <v>300</v>
      </c>
      <c r="E197" s="80" t="s">
        <v>231</v>
      </c>
      <c r="F197" s="71">
        <v>245</v>
      </c>
      <c r="G197" s="71">
        <v>792.35</v>
      </c>
      <c r="H197" s="83">
        <f t="shared" si="6"/>
        <v>194125.75</v>
      </c>
      <c r="I197"/>
      <c r="J197" s="116">
        <v>792.35</v>
      </c>
      <c r="K197">
        <f t="shared" si="7"/>
        <v>760.66</v>
      </c>
      <c r="L197">
        <f t="shared" si="8"/>
        <v>669</v>
      </c>
    </row>
    <row r="198" spans="2:12" x14ac:dyDescent="0.25">
      <c r="B198" s="112">
        <v>193</v>
      </c>
      <c r="C198" s="78" t="s">
        <v>304</v>
      </c>
      <c r="D198" s="78" t="s">
        <v>300</v>
      </c>
      <c r="E198" s="80" t="s">
        <v>232</v>
      </c>
      <c r="F198" s="71">
        <v>1090</v>
      </c>
      <c r="G198" s="71">
        <v>792.35</v>
      </c>
      <c r="H198" s="83">
        <f t="shared" si="6"/>
        <v>863661.5</v>
      </c>
      <c r="I198"/>
      <c r="J198" s="116">
        <v>792.35</v>
      </c>
      <c r="K198">
        <f t="shared" si="7"/>
        <v>760.66</v>
      </c>
      <c r="L198">
        <f t="shared" si="8"/>
        <v>669</v>
      </c>
    </row>
    <row r="199" spans="2:12" x14ac:dyDescent="0.25">
      <c r="B199" s="112">
        <v>194</v>
      </c>
      <c r="C199" s="78" t="s">
        <v>304</v>
      </c>
      <c r="D199" s="78" t="s">
        <v>300</v>
      </c>
      <c r="E199" s="80" t="s">
        <v>233</v>
      </c>
      <c r="F199" s="71">
        <v>75</v>
      </c>
      <c r="G199" s="71">
        <v>792.35</v>
      </c>
      <c r="H199" s="83">
        <f t="shared" si="6"/>
        <v>59426.25</v>
      </c>
      <c r="I199"/>
      <c r="J199" s="116">
        <v>792.35</v>
      </c>
      <c r="K199">
        <f t="shared" si="7"/>
        <v>760.66</v>
      </c>
      <c r="L199">
        <f t="shared" si="8"/>
        <v>669</v>
      </c>
    </row>
    <row r="200" spans="2:12" x14ac:dyDescent="0.25">
      <c r="B200" s="112">
        <v>195</v>
      </c>
      <c r="C200" s="78" t="s">
        <v>304</v>
      </c>
      <c r="D200" s="78" t="s">
        <v>300</v>
      </c>
      <c r="E200" s="80" t="s">
        <v>235</v>
      </c>
      <c r="F200" s="71">
        <v>25</v>
      </c>
      <c r="G200" s="71">
        <v>792.35</v>
      </c>
      <c r="H200" s="83">
        <f t="shared" si="6"/>
        <v>19808.75</v>
      </c>
      <c r="I200"/>
      <c r="J200" s="116">
        <v>792.35</v>
      </c>
      <c r="K200">
        <f t="shared" si="7"/>
        <v>760.66</v>
      </c>
      <c r="L200">
        <f t="shared" si="8"/>
        <v>669</v>
      </c>
    </row>
    <row r="201" spans="2:12" ht="30" x14ac:dyDescent="0.25">
      <c r="B201" s="112">
        <v>196</v>
      </c>
      <c r="C201" s="78" t="s">
        <v>304</v>
      </c>
      <c r="D201" s="78" t="s">
        <v>300</v>
      </c>
      <c r="E201" s="80" t="s">
        <v>236</v>
      </c>
      <c r="F201" s="71">
        <v>15</v>
      </c>
      <c r="G201" s="71">
        <v>322</v>
      </c>
      <c r="H201" s="83">
        <f t="shared" si="6"/>
        <v>4830</v>
      </c>
      <c r="I201"/>
      <c r="J201" s="116">
        <v>322</v>
      </c>
      <c r="K201">
        <f t="shared" si="7"/>
        <v>309.12</v>
      </c>
      <c r="L201">
        <f t="shared" si="8"/>
        <v>272</v>
      </c>
    </row>
    <row r="202" spans="2:12" ht="30" x14ac:dyDescent="0.25">
      <c r="B202" s="112">
        <v>197</v>
      </c>
      <c r="C202" s="78" t="s">
        <v>304</v>
      </c>
      <c r="D202" s="78" t="s">
        <v>300</v>
      </c>
      <c r="E202" s="80" t="s">
        <v>237</v>
      </c>
      <c r="F202" s="71">
        <v>920</v>
      </c>
      <c r="G202" s="71">
        <v>537.04999999999995</v>
      </c>
      <c r="H202" s="83">
        <f t="shared" si="6"/>
        <v>494085.99999999994</v>
      </c>
      <c r="I202"/>
      <c r="J202" s="116">
        <v>537.04999999999995</v>
      </c>
      <c r="K202">
        <f t="shared" si="7"/>
        <v>515.57000000000005</v>
      </c>
      <c r="L202">
        <f t="shared" si="8"/>
        <v>454</v>
      </c>
    </row>
    <row r="203" spans="2:12" ht="30" x14ac:dyDescent="0.25">
      <c r="B203" s="112">
        <v>198</v>
      </c>
      <c r="C203" s="78" t="s">
        <v>304</v>
      </c>
      <c r="D203" s="78" t="s">
        <v>300</v>
      </c>
      <c r="E203" s="80" t="s">
        <v>238</v>
      </c>
      <c r="F203" s="71">
        <v>535</v>
      </c>
      <c r="G203" s="71">
        <v>696.9</v>
      </c>
      <c r="H203" s="83">
        <f t="shared" si="6"/>
        <v>372841.5</v>
      </c>
      <c r="I203"/>
      <c r="J203" s="116">
        <v>696.9</v>
      </c>
      <c r="K203">
        <f t="shared" si="7"/>
        <v>669.02</v>
      </c>
      <c r="L203">
        <f t="shared" si="8"/>
        <v>589</v>
      </c>
    </row>
    <row r="204" spans="2:12" ht="19.5" customHeight="1" x14ac:dyDescent="0.25">
      <c r="B204" s="112">
        <v>199</v>
      </c>
      <c r="C204" s="78" t="s">
        <v>304</v>
      </c>
      <c r="D204" s="78" t="s">
        <v>301</v>
      </c>
      <c r="E204" s="78" t="s">
        <v>200</v>
      </c>
      <c r="F204" s="71">
        <v>13470</v>
      </c>
      <c r="G204" s="71">
        <v>253</v>
      </c>
      <c r="H204" s="83">
        <f t="shared" ref="H204:H236" si="9">SUM(F204*G204)</f>
        <v>3407910</v>
      </c>
      <c r="I204" s="69"/>
      <c r="J204" s="117">
        <v>253</v>
      </c>
      <c r="K204" s="69"/>
    </row>
    <row r="205" spans="2:12" ht="19.5" customHeight="1" x14ac:dyDescent="0.25">
      <c r="B205" s="112">
        <v>200</v>
      </c>
      <c r="C205" s="78" t="s">
        <v>304</v>
      </c>
      <c r="D205" s="78" t="s">
        <v>301</v>
      </c>
      <c r="E205" s="78" t="s">
        <v>201</v>
      </c>
      <c r="F205" s="71">
        <v>135</v>
      </c>
      <c r="G205" s="71">
        <v>408.85</v>
      </c>
      <c r="H205" s="83">
        <f t="shared" si="9"/>
        <v>55194.75</v>
      </c>
      <c r="I205" s="69"/>
      <c r="J205" s="117">
        <v>408.85</v>
      </c>
      <c r="K205" s="69"/>
    </row>
    <row r="206" spans="2:12" ht="19.5" customHeight="1" x14ac:dyDescent="0.25">
      <c r="B206" s="112">
        <v>201</v>
      </c>
      <c r="C206" s="78" t="s">
        <v>304</v>
      </c>
      <c r="D206" s="78" t="s">
        <v>301</v>
      </c>
      <c r="E206" s="78" t="s">
        <v>202</v>
      </c>
      <c r="F206" s="71">
        <v>400</v>
      </c>
      <c r="G206" s="71">
        <v>518.14</v>
      </c>
      <c r="H206" s="83">
        <f t="shared" si="9"/>
        <v>207256</v>
      </c>
      <c r="I206" s="69"/>
      <c r="J206" s="117">
        <v>518.14</v>
      </c>
      <c r="K206" s="69"/>
    </row>
    <row r="207" spans="2:12" ht="19.5" customHeight="1" x14ac:dyDescent="0.25">
      <c r="B207" s="112">
        <v>202</v>
      </c>
      <c r="C207" s="78" t="s">
        <v>304</v>
      </c>
      <c r="D207" s="78" t="s">
        <v>301</v>
      </c>
      <c r="E207" s="81" t="s">
        <v>203</v>
      </c>
      <c r="F207" s="71">
        <v>215</v>
      </c>
      <c r="G207" s="71">
        <v>253</v>
      </c>
      <c r="H207" s="83">
        <f t="shared" si="9"/>
        <v>54395</v>
      </c>
      <c r="I207" s="69"/>
      <c r="J207" s="117">
        <v>253</v>
      </c>
      <c r="K207" s="69"/>
    </row>
    <row r="208" spans="2:12" ht="19.5" customHeight="1" x14ac:dyDescent="0.25">
      <c r="B208" s="112">
        <v>203</v>
      </c>
      <c r="C208" s="78" t="s">
        <v>304</v>
      </c>
      <c r="D208" s="78" t="s">
        <v>301</v>
      </c>
      <c r="E208" s="78" t="s">
        <v>206</v>
      </c>
      <c r="F208" s="71">
        <v>950</v>
      </c>
      <c r="G208" s="71">
        <v>253</v>
      </c>
      <c r="H208" s="83">
        <f t="shared" si="9"/>
        <v>240350</v>
      </c>
      <c r="I208" s="69"/>
      <c r="J208" s="117">
        <v>253</v>
      </c>
      <c r="K208" s="69"/>
    </row>
    <row r="209" spans="2:11" ht="19.5" customHeight="1" x14ac:dyDescent="0.25">
      <c r="B209" s="112">
        <v>204</v>
      </c>
      <c r="C209" s="78" t="s">
        <v>304</v>
      </c>
      <c r="D209" s="78" t="s">
        <v>301</v>
      </c>
      <c r="E209" s="78" t="s">
        <v>207</v>
      </c>
      <c r="F209" s="71">
        <v>10</v>
      </c>
      <c r="G209" s="71">
        <v>253</v>
      </c>
      <c r="H209" s="83">
        <f t="shared" si="9"/>
        <v>2530</v>
      </c>
      <c r="I209" s="69"/>
      <c r="J209" s="117">
        <v>253</v>
      </c>
      <c r="K209" s="69"/>
    </row>
    <row r="210" spans="2:11" ht="19.5" customHeight="1" x14ac:dyDescent="0.25">
      <c r="B210" s="112">
        <v>205</v>
      </c>
      <c r="C210" s="78" t="s">
        <v>304</v>
      </c>
      <c r="D210" s="78" t="s">
        <v>301</v>
      </c>
      <c r="E210" s="78" t="s">
        <v>209</v>
      </c>
      <c r="F210" s="71">
        <v>5</v>
      </c>
      <c r="G210" s="71">
        <v>518.14</v>
      </c>
      <c r="H210" s="83">
        <f t="shared" si="9"/>
        <v>2590.6999999999998</v>
      </c>
      <c r="I210" s="69"/>
      <c r="J210" s="117">
        <v>518.14</v>
      </c>
      <c r="K210" s="69"/>
    </row>
    <row r="211" spans="2:11" ht="19.5" customHeight="1" x14ac:dyDescent="0.25">
      <c r="B211" s="112">
        <v>206</v>
      </c>
      <c r="C211" s="78" t="s">
        <v>304</v>
      </c>
      <c r="D211" s="78" t="s">
        <v>301</v>
      </c>
      <c r="E211" s="78" t="s">
        <v>210</v>
      </c>
      <c r="F211" s="71">
        <v>220</v>
      </c>
      <c r="G211" s="71">
        <v>283.36</v>
      </c>
      <c r="H211" s="83">
        <f t="shared" si="9"/>
        <v>62339.200000000004</v>
      </c>
      <c r="I211" s="69"/>
      <c r="J211" s="117">
        <v>283.36</v>
      </c>
      <c r="K211" s="69"/>
    </row>
    <row r="212" spans="2:11" ht="19.5" customHeight="1" x14ac:dyDescent="0.25">
      <c r="B212" s="112">
        <v>207</v>
      </c>
      <c r="C212" s="78" t="s">
        <v>304</v>
      </c>
      <c r="D212" s="78" t="s">
        <v>301</v>
      </c>
      <c r="E212" s="78" t="s">
        <v>212</v>
      </c>
      <c r="F212" s="71">
        <v>25</v>
      </c>
      <c r="G212" s="71">
        <v>613.27</v>
      </c>
      <c r="H212" s="83">
        <f t="shared" si="9"/>
        <v>15331.75</v>
      </c>
      <c r="I212" s="69"/>
      <c r="J212" s="117">
        <v>613.27</v>
      </c>
      <c r="K212" s="69"/>
    </row>
    <row r="213" spans="2:11" ht="19.5" customHeight="1" x14ac:dyDescent="0.25">
      <c r="B213" s="112">
        <v>208</v>
      </c>
      <c r="C213" s="78" t="s">
        <v>304</v>
      </c>
      <c r="D213" s="78" t="s">
        <v>301</v>
      </c>
      <c r="E213" s="78" t="s">
        <v>213</v>
      </c>
      <c r="F213" s="71">
        <v>2335</v>
      </c>
      <c r="G213" s="71">
        <v>283.36</v>
      </c>
      <c r="H213" s="83">
        <f t="shared" si="9"/>
        <v>661645.6</v>
      </c>
      <c r="I213" s="69"/>
      <c r="J213" s="117">
        <v>283.36</v>
      </c>
      <c r="K213" s="69"/>
    </row>
    <row r="214" spans="2:11" ht="19.5" customHeight="1" x14ac:dyDescent="0.25">
      <c r="B214" s="112">
        <v>209</v>
      </c>
      <c r="C214" s="78" t="s">
        <v>304</v>
      </c>
      <c r="D214" s="78" t="s">
        <v>301</v>
      </c>
      <c r="E214" s="78" t="s">
        <v>214</v>
      </c>
      <c r="F214" s="71">
        <v>105</v>
      </c>
      <c r="G214" s="71">
        <v>472.6</v>
      </c>
      <c r="H214" s="83">
        <f t="shared" si="9"/>
        <v>49623</v>
      </c>
      <c r="I214" s="69"/>
      <c r="J214" s="117">
        <v>472.6</v>
      </c>
      <c r="K214" s="69"/>
    </row>
    <row r="215" spans="2:11" ht="19.5" customHeight="1" x14ac:dyDescent="0.25">
      <c r="B215" s="112">
        <v>210</v>
      </c>
      <c r="C215" s="78" t="s">
        <v>304</v>
      </c>
      <c r="D215" s="78" t="s">
        <v>301</v>
      </c>
      <c r="E215" s="78" t="s">
        <v>215</v>
      </c>
      <c r="F215" s="71">
        <v>1235</v>
      </c>
      <c r="G215" s="71">
        <v>613.27</v>
      </c>
      <c r="H215" s="83">
        <f t="shared" si="9"/>
        <v>757388.45</v>
      </c>
      <c r="I215" s="69"/>
      <c r="J215" s="117">
        <v>613.27</v>
      </c>
      <c r="K215" s="69"/>
    </row>
    <row r="216" spans="2:11" ht="19.5" customHeight="1" x14ac:dyDescent="0.25">
      <c r="B216" s="112">
        <v>211</v>
      </c>
      <c r="C216" s="78" t="s">
        <v>304</v>
      </c>
      <c r="D216" s="78" t="s">
        <v>301</v>
      </c>
      <c r="E216" s="78" t="s">
        <v>216</v>
      </c>
      <c r="F216" s="71">
        <v>3010</v>
      </c>
      <c r="G216" s="71">
        <v>283.36</v>
      </c>
      <c r="H216" s="83">
        <f t="shared" si="9"/>
        <v>852913.60000000009</v>
      </c>
      <c r="I216" s="69"/>
      <c r="J216" s="117">
        <v>283.36</v>
      </c>
      <c r="K216" s="69"/>
    </row>
    <row r="217" spans="2:11" ht="19.5" customHeight="1" x14ac:dyDescent="0.25">
      <c r="B217" s="112">
        <v>212</v>
      </c>
      <c r="C217" s="78" t="s">
        <v>304</v>
      </c>
      <c r="D217" s="78" t="s">
        <v>301</v>
      </c>
      <c r="E217" s="78" t="s">
        <v>217</v>
      </c>
      <c r="F217" s="71">
        <v>195</v>
      </c>
      <c r="G217" s="71">
        <v>613.27</v>
      </c>
      <c r="H217" s="83">
        <f t="shared" si="9"/>
        <v>119587.65</v>
      </c>
      <c r="I217" s="69"/>
      <c r="J217" s="117">
        <v>613.27</v>
      </c>
      <c r="K217" s="69"/>
    </row>
    <row r="218" spans="2:11" ht="19.5" customHeight="1" x14ac:dyDescent="0.25">
      <c r="B218" s="112">
        <v>213</v>
      </c>
      <c r="C218" s="78" t="s">
        <v>304</v>
      </c>
      <c r="D218" s="78" t="s">
        <v>301</v>
      </c>
      <c r="E218" s="78" t="s">
        <v>218</v>
      </c>
      <c r="F218" s="71">
        <v>2435</v>
      </c>
      <c r="G218" s="71">
        <v>626.42999999999995</v>
      </c>
      <c r="H218" s="83">
        <f t="shared" si="9"/>
        <v>1525357.0499999998</v>
      </c>
      <c r="I218" s="69"/>
      <c r="J218" s="117">
        <v>626.42999999999995</v>
      </c>
      <c r="K218" s="69"/>
    </row>
    <row r="219" spans="2:11" ht="19.5" customHeight="1" x14ac:dyDescent="0.25">
      <c r="B219" s="112">
        <v>214</v>
      </c>
      <c r="C219" s="78" t="s">
        <v>304</v>
      </c>
      <c r="D219" s="78" t="s">
        <v>301</v>
      </c>
      <c r="E219" s="78" t="s">
        <v>219</v>
      </c>
      <c r="F219" s="71">
        <v>2125</v>
      </c>
      <c r="G219" s="71">
        <v>283.36</v>
      </c>
      <c r="H219" s="83">
        <f t="shared" si="9"/>
        <v>602140</v>
      </c>
      <c r="I219" s="69"/>
      <c r="J219" s="117">
        <v>283.36</v>
      </c>
      <c r="K219" s="69"/>
    </row>
    <row r="220" spans="2:11" ht="19.5" customHeight="1" x14ac:dyDescent="0.25">
      <c r="B220" s="112">
        <v>215</v>
      </c>
      <c r="C220" s="78" t="s">
        <v>304</v>
      </c>
      <c r="D220" s="78" t="s">
        <v>301</v>
      </c>
      <c r="E220" s="78" t="s">
        <v>220</v>
      </c>
      <c r="F220" s="71">
        <v>125</v>
      </c>
      <c r="G220" s="71">
        <v>472.6</v>
      </c>
      <c r="H220" s="83">
        <f t="shared" si="9"/>
        <v>59075</v>
      </c>
      <c r="I220" s="69"/>
      <c r="J220" s="117">
        <v>472.6</v>
      </c>
      <c r="K220" s="69"/>
    </row>
    <row r="221" spans="2:11" ht="19.5" customHeight="1" x14ac:dyDescent="0.25">
      <c r="B221" s="112">
        <v>216</v>
      </c>
      <c r="C221" s="78" t="s">
        <v>304</v>
      </c>
      <c r="D221" s="78" t="s">
        <v>301</v>
      </c>
      <c r="E221" s="78" t="s">
        <v>221</v>
      </c>
      <c r="F221" s="71">
        <v>1430</v>
      </c>
      <c r="G221" s="71">
        <v>613.27</v>
      </c>
      <c r="H221" s="83">
        <f t="shared" si="9"/>
        <v>876976.1</v>
      </c>
      <c r="I221" s="69"/>
      <c r="J221" s="117">
        <v>613.27</v>
      </c>
      <c r="K221" s="69"/>
    </row>
    <row r="222" spans="2:11" ht="19.5" customHeight="1" x14ac:dyDescent="0.25">
      <c r="B222" s="112">
        <v>217</v>
      </c>
      <c r="C222" s="78" t="s">
        <v>304</v>
      </c>
      <c r="D222" s="78" t="s">
        <v>301</v>
      </c>
      <c r="E222" s="78" t="s">
        <v>222</v>
      </c>
      <c r="F222" s="71">
        <v>65</v>
      </c>
      <c r="G222" s="71">
        <v>283.36</v>
      </c>
      <c r="H222" s="83">
        <f t="shared" si="9"/>
        <v>18418.400000000001</v>
      </c>
      <c r="I222" s="69"/>
      <c r="J222" s="117">
        <v>283.36</v>
      </c>
      <c r="K222" s="69"/>
    </row>
    <row r="223" spans="2:11" ht="19.5" customHeight="1" x14ac:dyDescent="0.25">
      <c r="B223" s="112">
        <v>218</v>
      </c>
      <c r="C223" s="77" t="s">
        <v>304</v>
      </c>
      <c r="D223" s="77" t="s">
        <v>301</v>
      </c>
      <c r="E223" s="80" t="s">
        <v>223</v>
      </c>
      <c r="F223" s="71">
        <v>1605</v>
      </c>
      <c r="G223" s="71">
        <v>283.36</v>
      </c>
      <c r="H223" s="83">
        <f t="shared" si="9"/>
        <v>454792.80000000005</v>
      </c>
      <c r="I223" s="69"/>
      <c r="J223" s="117">
        <v>283.36</v>
      </c>
      <c r="K223" s="69"/>
    </row>
    <row r="224" spans="2:11" ht="19.5" customHeight="1" x14ac:dyDescent="0.25">
      <c r="B224" s="112">
        <v>219</v>
      </c>
      <c r="C224" s="77" t="s">
        <v>304</v>
      </c>
      <c r="D224" s="77" t="s">
        <v>301</v>
      </c>
      <c r="E224" s="80" t="s">
        <v>224</v>
      </c>
      <c r="F224" s="71">
        <v>55</v>
      </c>
      <c r="G224" s="71">
        <v>613.27</v>
      </c>
      <c r="H224" s="83">
        <f t="shared" si="9"/>
        <v>33729.85</v>
      </c>
      <c r="I224" s="69"/>
      <c r="J224" s="117">
        <v>613.27</v>
      </c>
      <c r="K224" s="69"/>
    </row>
    <row r="225" spans="1:17" ht="19.5" customHeight="1" x14ac:dyDescent="0.25">
      <c r="B225" s="112">
        <v>220</v>
      </c>
      <c r="C225" s="78" t="s">
        <v>304</v>
      </c>
      <c r="D225" s="78" t="s">
        <v>301</v>
      </c>
      <c r="E225" s="80" t="s">
        <v>225</v>
      </c>
      <c r="F225" s="71">
        <v>725</v>
      </c>
      <c r="G225" s="71">
        <v>283.36</v>
      </c>
      <c r="H225" s="83">
        <f t="shared" si="9"/>
        <v>205436</v>
      </c>
      <c r="I225" s="69"/>
      <c r="J225" s="117">
        <v>283.36</v>
      </c>
      <c r="K225" s="69"/>
    </row>
    <row r="226" spans="1:17" ht="19.5" customHeight="1" x14ac:dyDescent="0.25">
      <c r="B226" s="112">
        <v>221</v>
      </c>
      <c r="C226" s="78" t="s">
        <v>304</v>
      </c>
      <c r="D226" s="78" t="s">
        <v>301</v>
      </c>
      <c r="E226" s="80" t="s">
        <v>227</v>
      </c>
      <c r="F226" s="71">
        <v>1425</v>
      </c>
      <c r="G226" s="71">
        <v>329.91</v>
      </c>
      <c r="H226" s="83">
        <f t="shared" si="9"/>
        <v>470121.75000000006</v>
      </c>
      <c r="I226" s="69"/>
      <c r="J226" s="117">
        <v>329.91</v>
      </c>
      <c r="K226" s="69"/>
    </row>
    <row r="227" spans="1:17" ht="19.5" customHeight="1" x14ac:dyDescent="0.25">
      <c r="B227" s="112">
        <v>222</v>
      </c>
      <c r="C227" s="78" t="s">
        <v>304</v>
      </c>
      <c r="D227" s="78" t="s">
        <v>301</v>
      </c>
      <c r="E227" s="80" t="s">
        <v>228</v>
      </c>
      <c r="F227" s="71">
        <v>1100</v>
      </c>
      <c r="G227" s="71">
        <v>387.6</v>
      </c>
      <c r="H227" s="83">
        <f t="shared" si="9"/>
        <v>426360</v>
      </c>
      <c r="I227" s="69"/>
      <c r="J227" s="117">
        <v>387.6</v>
      </c>
      <c r="K227" s="69"/>
    </row>
    <row r="228" spans="1:17" ht="19.5" customHeight="1" x14ac:dyDescent="0.25">
      <c r="B228" s="112">
        <v>223</v>
      </c>
      <c r="C228" s="78" t="s">
        <v>304</v>
      </c>
      <c r="D228" s="78" t="s">
        <v>301</v>
      </c>
      <c r="E228" s="80" t="s">
        <v>229</v>
      </c>
      <c r="F228" s="71">
        <v>75</v>
      </c>
      <c r="G228" s="71">
        <v>799.48</v>
      </c>
      <c r="H228" s="83">
        <f t="shared" si="9"/>
        <v>59961</v>
      </c>
      <c r="I228" s="69"/>
      <c r="J228" s="117">
        <v>799.48</v>
      </c>
      <c r="K228" s="69"/>
    </row>
    <row r="229" spans="1:17" ht="19.5" customHeight="1" x14ac:dyDescent="0.25">
      <c r="B229" s="112">
        <v>224</v>
      </c>
      <c r="C229" s="78" t="s">
        <v>304</v>
      </c>
      <c r="D229" s="78" t="s">
        <v>301</v>
      </c>
      <c r="E229" s="80" t="s">
        <v>230</v>
      </c>
      <c r="F229" s="71">
        <v>570</v>
      </c>
      <c r="G229" s="71">
        <v>697.27</v>
      </c>
      <c r="H229" s="83">
        <f t="shared" si="9"/>
        <v>397443.89999999997</v>
      </c>
      <c r="I229" s="69"/>
      <c r="J229" s="117">
        <v>697.27</v>
      </c>
      <c r="K229" s="69"/>
    </row>
    <row r="230" spans="1:17" ht="19.5" customHeight="1" x14ac:dyDescent="0.25">
      <c r="B230" s="112">
        <v>225</v>
      </c>
      <c r="C230" s="78" t="s">
        <v>304</v>
      </c>
      <c r="D230" s="78" t="s">
        <v>301</v>
      </c>
      <c r="E230" s="80" t="s">
        <v>231</v>
      </c>
      <c r="F230" s="71">
        <v>790</v>
      </c>
      <c r="G230" s="71">
        <v>697.27</v>
      </c>
      <c r="H230" s="83">
        <f t="shared" si="9"/>
        <v>550843.29999999993</v>
      </c>
      <c r="I230" s="69"/>
      <c r="J230" s="117">
        <v>697.27</v>
      </c>
      <c r="K230" s="69"/>
    </row>
    <row r="231" spans="1:17" ht="19.5" customHeight="1" x14ac:dyDescent="0.25">
      <c r="B231" s="112">
        <v>226</v>
      </c>
      <c r="C231" s="78" t="s">
        <v>304</v>
      </c>
      <c r="D231" s="78" t="s">
        <v>301</v>
      </c>
      <c r="E231" s="80" t="s">
        <v>232</v>
      </c>
      <c r="F231" s="71">
        <v>925</v>
      </c>
      <c r="G231" s="71">
        <v>697.27</v>
      </c>
      <c r="H231" s="83">
        <f t="shared" si="9"/>
        <v>644974.75</v>
      </c>
      <c r="I231" s="69"/>
      <c r="J231" s="117">
        <v>697.27</v>
      </c>
      <c r="K231" s="69"/>
    </row>
    <row r="232" spans="1:17" ht="19.5" customHeight="1" x14ac:dyDescent="0.25">
      <c r="B232" s="112">
        <v>227</v>
      </c>
      <c r="C232" s="78" t="s">
        <v>304</v>
      </c>
      <c r="D232" s="78" t="s">
        <v>301</v>
      </c>
      <c r="E232" s="80" t="s">
        <v>233</v>
      </c>
      <c r="F232" s="71">
        <v>90</v>
      </c>
      <c r="G232" s="71">
        <v>697.27</v>
      </c>
      <c r="H232" s="83">
        <f t="shared" si="9"/>
        <v>62754.299999999996</v>
      </c>
      <c r="I232" s="69"/>
      <c r="J232" s="117">
        <v>697.27</v>
      </c>
      <c r="K232" s="69"/>
    </row>
    <row r="233" spans="1:17" ht="19.5" customHeight="1" x14ac:dyDescent="0.25">
      <c r="B233" s="112">
        <v>228</v>
      </c>
      <c r="C233" s="78" t="s">
        <v>304</v>
      </c>
      <c r="D233" s="78" t="s">
        <v>301</v>
      </c>
      <c r="E233" s="80" t="s">
        <v>234</v>
      </c>
      <c r="F233" s="71">
        <v>65</v>
      </c>
      <c r="G233" s="71">
        <v>697.27</v>
      </c>
      <c r="H233" s="83">
        <f t="shared" si="9"/>
        <v>45322.549999999996</v>
      </c>
      <c r="I233" s="69"/>
      <c r="J233" s="117">
        <v>697.27</v>
      </c>
      <c r="K233" s="69"/>
    </row>
    <row r="234" spans="1:17" ht="19.5" customHeight="1" x14ac:dyDescent="0.25">
      <c r="B234" s="112">
        <v>229</v>
      </c>
      <c r="C234" s="78" t="s">
        <v>304</v>
      </c>
      <c r="D234" s="78" t="s">
        <v>301</v>
      </c>
      <c r="E234" s="80" t="s">
        <v>235</v>
      </c>
      <c r="F234" s="71">
        <v>15</v>
      </c>
      <c r="G234" s="71">
        <v>697.27</v>
      </c>
      <c r="H234" s="83">
        <f t="shared" si="9"/>
        <v>10459.049999999999</v>
      </c>
      <c r="I234" s="69"/>
      <c r="J234" s="117">
        <v>697.27</v>
      </c>
      <c r="K234" s="69"/>
    </row>
    <row r="235" spans="1:17" ht="19.5" customHeight="1" x14ac:dyDescent="0.25">
      <c r="B235" s="112">
        <v>230</v>
      </c>
      <c r="C235" s="78" t="s">
        <v>304</v>
      </c>
      <c r="D235" s="78" t="s">
        <v>301</v>
      </c>
      <c r="E235" s="80" t="s">
        <v>236</v>
      </c>
      <c r="F235" s="71">
        <v>100</v>
      </c>
      <c r="G235" s="71">
        <v>283.36</v>
      </c>
      <c r="H235" s="83">
        <f t="shared" si="9"/>
        <v>28336</v>
      </c>
      <c r="I235" s="69"/>
      <c r="J235" s="117">
        <v>283.36</v>
      </c>
      <c r="K235" s="69"/>
    </row>
    <row r="236" spans="1:17" ht="19.5" customHeight="1" x14ac:dyDescent="0.25">
      <c r="B236" s="112">
        <v>231</v>
      </c>
      <c r="C236" s="78" t="s">
        <v>304</v>
      </c>
      <c r="D236" s="78" t="s">
        <v>301</v>
      </c>
      <c r="E236" s="80" t="s">
        <v>237</v>
      </c>
      <c r="F236" s="71">
        <v>10</v>
      </c>
      <c r="G236" s="71">
        <v>472.6</v>
      </c>
      <c r="H236" s="83">
        <f t="shared" si="9"/>
        <v>4726</v>
      </c>
      <c r="I236" s="69"/>
      <c r="J236" s="117">
        <v>472.6</v>
      </c>
      <c r="K236" s="69"/>
    </row>
    <row r="237" spans="1:17" ht="19.5" customHeight="1" thickBot="1" x14ac:dyDescent="0.35">
      <c r="B237" s="105"/>
      <c r="C237" s="106"/>
      <c r="D237" s="106"/>
      <c r="E237" s="107" t="s">
        <v>90</v>
      </c>
      <c r="F237" s="104">
        <f>SUM(F6:F236)</f>
        <v>189196</v>
      </c>
      <c r="G237" s="102"/>
      <c r="H237" s="103">
        <f>SUM(H6:H236)</f>
        <v>32077426.400000002</v>
      </c>
      <c r="I237" s="69"/>
      <c r="J237" s="69"/>
      <c r="K237" s="69"/>
    </row>
    <row r="238" spans="1:17" ht="30.75" customHeight="1" x14ac:dyDescent="0.25">
      <c r="A238" s="90"/>
      <c r="B238" s="124" t="s">
        <v>270</v>
      </c>
      <c r="C238" s="124"/>
      <c r="D238" s="124"/>
      <c r="E238" s="124"/>
      <c r="F238" s="124"/>
      <c r="G238" s="124"/>
      <c r="H238" s="124"/>
      <c r="I238" s="54"/>
      <c r="J238" s="55"/>
      <c r="K238" s="55"/>
      <c r="L238" s="58"/>
      <c r="M238" s="58"/>
      <c r="N238" s="58"/>
      <c r="O238" s="58"/>
      <c r="P238" s="58"/>
      <c r="Q238" s="58"/>
    </row>
    <row r="239" spans="1:17" ht="30.75" customHeight="1" x14ac:dyDescent="0.25">
      <c r="A239" s="90"/>
      <c r="B239" s="91"/>
      <c r="C239" s="91"/>
      <c r="D239" s="91"/>
      <c r="E239" s="91"/>
      <c r="F239" s="91"/>
      <c r="G239" s="91"/>
      <c r="H239" s="91"/>
      <c r="I239" s="54"/>
      <c r="J239" s="55"/>
      <c r="K239" s="55"/>
      <c r="L239" s="58"/>
      <c r="M239" s="58"/>
      <c r="N239" s="58"/>
      <c r="O239" s="58"/>
      <c r="P239" s="58"/>
      <c r="Q239" s="58"/>
    </row>
    <row r="240" spans="1:17" ht="20.25" customHeight="1" thickBot="1" x14ac:dyDescent="0.3">
      <c r="A240" s="90"/>
      <c r="B240" s="82"/>
      <c r="C240" s="82"/>
      <c r="D240" s="82"/>
      <c r="E240" s="82"/>
      <c r="F240" s="82"/>
      <c r="G240" s="82"/>
      <c r="H240" s="82"/>
      <c r="I240" s="54"/>
      <c r="J240" s="55"/>
      <c r="K240" s="55"/>
      <c r="L240" s="58"/>
      <c r="M240" s="58"/>
      <c r="N240" s="58"/>
      <c r="O240" s="58"/>
      <c r="P240" s="58"/>
      <c r="Q240" s="58"/>
    </row>
    <row r="241" spans="2:17" ht="28.5" customHeight="1" x14ac:dyDescent="0.25">
      <c r="B241" s="99"/>
      <c r="C241" s="93" t="s">
        <v>282</v>
      </c>
      <c r="D241" s="100"/>
      <c r="E241" s="100"/>
      <c r="F241" s="100"/>
      <c r="G241" s="100"/>
      <c r="H241" s="101"/>
      <c r="I241" s="70"/>
      <c r="J241" s="70"/>
      <c r="K241" s="70"/>
      <c r="L241" s="70"/>
      <c r="M241" s="70"/>
      <c r="N241" s="70"/>
      <c r="O241" s="58"/>
      <c r="P241" s="58"/>
      <c r="Q241" s="58"/>
    </row>
    <row r="242" spans="2:17" ht="52.5" customHeight="1" x14ac:dyDescent="0.25">
      <c r="B242" s="89" t="s">
        <v>0</v>
      </c>
      <c r="C242" s="85" t="s">
        <v>303</v>
      </c>
      <c r="D242" s="85" t="s">
        <v>298</v>
      </c>
      <c r="E242" s="85" t="s">
        <v>2</v>
      </c>
      <c r="F242" s="86" t="s">
        <v>296</v>
      </c>
      <c r="G242" s="86" t="s">
        <v>297</v>
      </c>
      <c r="H242" s="87" t="s">
        <v>306</v>
      </c>
      <c r="I242" s="58"/>
      <c r="J242" s="51" t="s">
        <v>276</v>
      </c>
      <c r="K242" s="51" t="s">
        <v>276</v>
      </c>
      <c r="L242" s="58"/>
      <c r="M242" s="58"/>
      <c r="N242" s="58"/>
    </row>
    <row r="243" spans="2:17" ht="30" x14ac:dyDescent="0.25">
      <c r="B243" s="111">
        <v>1</v>
      </c>
      <c r="C243" s="77" t="s">
        <v>305</v>
      </c>
      <c r="D243" s="76" t="s">
        <v>300</v>
      </c>
      <c r="E243" s="78" t="s">
        <v>239</v>
      </c>
      <c r="F243" s="60">
        <v>455</v>
      </c>
      <c r="G243" s="60">
        <v>517</v>
      </c>
      <c r="H243" s="88">
        <f t="shared" ref="H243:H255" si="10">SUM(F243*G243)</f>
        <v>235235</v>
      </c>
      <c r="I243" s="58"/>
      <c r="J243" s="117">
        <v>517</v>
      </c>
      <c r="K243" s="118">
        <f>ROUND(J243*96%,2)</f>
        <v>496.32</v>
      </c>
      <c r="L243" s="58"/>
      <c r="M243" s="58"/>
      <c r="N243" s="58"/>
    </row>
    <row r="244" spans="2:17" ht="30" x14ac:dyDescent="0.25">
      <c r="B244" s="111">
        <v>2</v>
      </c>
      <c r="C244" s="77" t="s">
        <v>305</v>
      </c>
      <c r="D244" s="76" t="s">
        <v>300</v>
      </c>
      <c r="E244" s="78" t="s">
        <v>240</v>
      </c>
      <c r="F244" s="60">
        <v>1125</v>
      </c>
      <c r="G244" s="60">
        <v>971.3</v>
      </c>
      <c r="H244" s="88">
        <f t="shared" si="10"/>
        <v>1092712.5</v>
      </c>
      <c r="I244" s="58"/>
      <c r="J244" s="117">
        <v>971.3</v>
      </c>
      <c r="K244" s="118">
        <f t="shared" ref="K244:K255" si="11">ROUND(J244*96%,2)</f>
        <v>932.45</v>
      </c>
      <c r="L244" s="58"/>
      <c r="M244" s="58"/>
      <c r="N244" s="58"/>
    </row>
    <row r="245" spans="2:17" ht="30" x14ac:dyDescent="0.25">
      <c r="B245" s="111">
        <v>3</v>
      </c>
      <c r="C245" s="77" t="s">
        <v>305</v>
      </c>
      <c r="D245" s="76" t="s">
        <v>300</v>
      </c>
      <c r="E245" s="78" t="s">
        <v>248</v>
      </c>
      <c r="F245" s="60">
        <v>45</v>
      </c>
      <c r="G245" s="60">
        <v>743.6</v>
      </c>
      <c r="H245" s="88">
        <f t="shared" si="10"/>
        <v>33462</v>
      </c>
      <c r="I245" s="58"/>
      <c r="J245" s="117">
        <v>743.6</v>
      </c>
      <c r="K245" s="118">
        <f t="shared" si="11"/>
        <v>713.86</v>
      </c>
      <c r="L245" s="58"/>
      <c r="M245" s="58"/>
      <c r="N245" s="58"/>
    </row>
    <row r="246" spans="2:17" ht="30" x14ac:dyDescent="0.25">
      <c r="B246" s="111">
        <v>4</v>
      </c>
      <c r="C246" s="77" t="s">
        <v>305</v>
      </c>
      <c r="D246" s="76" t="s">
        <v>300</v>
      </c>
      <c r="E246" s="78" t="s">
        <v>250</v>
      </c>
      <c r="F246" s="60">
        <v>45</v>
      </c>
      <c r="G246" s="60">
        <v>517</v>
      </c>
      <c r="H246" s="88">
        <f t="shared" si="10"/>
        <v>23265</v>
      </c>
      <c r="I246" s="58"/>
      <c r="J246" s="117">
        <v>517</v>
      </c>
      <c r="K246" s="118">
        <f t="shared" si="11"/>
        <v>496.32</v>
      </c>
      <c r="L246" s="58"/>
      <c r="M246" s="58"/>
      <c r="N246" s="58"/>
    </row>
    <row r="247" spans="2:17" ht="30" x14ac:dyDescent="0.25">
      <c r="B247" s="111">
        <v>5</v>
      </c>
      <c r="C247" s="77" t="s">
        <v>305</v>
      </c>
      <c r="D247" s="76" t="s">
        <v>300</v>
      </c>
      <c r="E247" s="78" t="s">
        <v>251</v>
      </c>
      <c r="F247" s="60">
        <v>45</v>
      </c>
      <c r="G247" s="60">
        <v>971.3</v>
      </c>
      <c r="H247" s="88">
        <f t="shared" si="10"/>
        <v>43708.5</v>
      </c>
      <c r="I247" s="58"/>
      <c r="J247" s="117">
        <v>971.3</v>
      </c>
      <c r="K247" s="118">
        <f t="shared" si="11"/>
        <v>932.45</v>
      </c>
      <c r="L247" s="58"/>
      <c r="M247" s="58"/>
      <c r="N247" s="58"/>
    </row>
    <row r="248" spans="2:17" ht="30" x14ac:dyDescent="0.25">
      <c r="B248" s="111">
        <v>6</v>
      </c>
      <c r="C248" s="77" t="s">
        <v>305</v>
      </c>
      <c r="D248" s="76" t="s">
        <v>300</v>
      </c>
      <c r="E248" s="78" t="s">
        <v>252</v>
      </c>
      <c r="F248" s="60">
        <v>20</v>
      </c>
      <c r="G248" s="60">
        <v>517</v>
      </c>
      <c r="H248" s="88">
        <f t="shared" si="10"/>
        <v>10340</v>
      </c>
      <c r="I248" s="58"/>
      <c r="J248" s="117">
        <v>517</v>
      </c>
      <c r="K248" s="118">
        <f t="shared" si="11"/>
        <v>496.32</v>
      </c>
      <c r="L248" s="58"/>
      <c r="M248" s="58"/>
      <c r="N248" s="58"/>
    </row>
    <row r="249" spans="2:17" ht="30" x14ac:dyDescent="0.25">
      <c r="B249" s="111">
        <v>7</v>
      </c>
      <c r="C249" s="77" t="s">
        <v>305</v>
      </c>
      <c r="D249" s="76" t="s">
        <v>300</v>
      </c>
      <c r="E249" s="78" t="s">
        <v>253</v>
      </c>
      <c r="F249" s="60">
        <v>35</v>
      </c>
      <c r="G249" s="60">
        <v>971.3</v>
      </c>
      <c r="H249" s="88">
        <f t="shared" si="10"/>
        <v>33995.5</v>
      </c>
      <c r="I249" s="58"/>
      <c r="J249" s="117">
        <v>971.3</v>
      </c>
      <c r="K249" s="118">
        <f t="shared" si="11"/>
        <v>932.45</v>
      </c>
      <c r="L249" s="58"/>
      <c r="M249" s="58"/>
      <c r="N249" s="58"/>
    </row>
    <row r="250" spans="2:17" ht="30" x14ac:dyDescent="0.25">
      <c r="B250" s="111">
        <v>8</v>
      </c>
      <c r="C250" s="77" t="s">
        <v>305</v>
      </c>
      <c r="D250" s="76" t="s">
        <v>300</v>
      </c>
      <c r="E250" s="78" t="s">
        <v>254</v>
      </c>
      <c r="F250" s="60">
        <v>95</v>
      </c>
      <c r="G250" s="60">
        <v>517</v>
      </c>
      <c r="H250" s="88">
        <f t="shared" si="10"/>
        <v>49115</v>
      </c>
      <c r="I250" s="58"/>
      <c r="J250" s="117">
        <v>517</v>
      </c>
      <c r="K250" s="118">
        <f t="shared" si="11"/>
        <v>496.32</v>
      </c>
      <c r="L250" s="58"/>
      <c r="M250" s="58"/>
      <c r="N250" s="58"/>
    </row>
    <row r="251" spans="2:17" ht="30" x14ac:dyDescent="0.25">
      <c r="B251" s="111">
        <v>9</v>
      </c>
      <c r="C251" s="77" t="s">
        <v>305</v>
      </c>
      <c r="D251" s="76" t="s">
        <v>300</v>
      </c>
      <c r="E251" s="78" t="s">
        <v>255</v>
      </c>
      <c r="F251" s="60">
        <v>15</v>
      </c>
      <c r="G251" s="60">
        <v>971.3</v>
      </c>
      <c r="H251" s="88">
        <f t="shared" si="10"/>
        <v>14569.5</v>
      </c>
      <c r="I251" s="58"/>
      <c r="J251" s="117">
        <v>971.3</v>
      </c>
      <c r="K251" s="118">
        <f t="shared" si="11"/>
        <v>932.45</v>
      </c>
      <c r="L251" s="58"/>
      <c r="M251" s="58"/>
      <c r="N251" s="58"/>
    </row>
    <row r="252" spans="2:17" ht="30" x14ac:dyDescent="0.25">
      <c r="B252" s="111">
        <v>10</v>
      </c>
      <c r="C252" s="77" t="s">
        <v>305</v>
      </c>
      <c r="D252" s="76" t="s">
        <v>300</v>
      </c>
      <c r="E252" s="78" t="s">
        <v>261</v>
      </c>
      <c r="F252" s="60">
        <v>40</v>
      </c>
      <c r="G252" s="60">
        <v>1197.9000000000001</v>
      </c>
      <c r="H252" s="88">
        <f t="shared" si="10"/>
        <v>47916</v>
      </c>
      <c r="I252" s="58"/>
      <c r="J252" s="117">
        <v>1197.9000000000001</v>
      </c>
      <c r="K252" s="118">
        <f t="shared" si="11"/>
        <v>1149.98</v>
      </c>
      <c r="L252" s="58"/>
      <c r="M252" s="58"/>
      <c r="N252" s="58"/>
    </row>
    <row r="253" spans="2:17" ht="30" x14ac:dyDescent="0.25">
      <c r="B253" s="111">
        <v>11</v>
      </c>
      <c r="C253" s="77" t="s">
        <v>305</v>
      </c>
      <c r="D253" s="76" t="s">
        <v>300</v>
      </c>
      <c r="E253" s="78" t="s">
        <v>262</v>
      </c>
      <c r="F253" s="60">
        <v>10</v>
      </c>
      <c r="G253" s="60">
        <v>743.6</v>
      </c>
      <c r="H253" s="88">
        <f t="shared" si="10"/>
        <v>7436</v>
      </c>
      <c r="I253" s="58"/>
      <c r="J253" s="117">
        <v>743.6</v>
      </c>
      <c r="K253" s="118">
        <f t="shared" si="11"/>
        <v>713.86</v>
      </c>
      <c r="L253" s="58"/>
      <c r="M253" s="58"/>
      <c r="N253" s="58"/>
    </row>
    <row r="254" spans="2:17" ht="30" x14ac:dyDescent="0.25">
      <c r="B254" s="111">
        <v>12</v>
      </c>
      <c r="C254" s="77" t="s">
        <v>305</v>
      </c>
      <c r="D254" s="76" t="s">
        <v>300</v>
      </c>
      <c r="E254" s="78" t="s">
        <v>265</v>
      </c>
      <c r="F254" s="60">
        <v>20</v>
      </c>
      <c r="G254" s="60">
        <v>743.6</v>
      </c>
      <c r="H254" s="88">
        <f t="shared" si="10"/>
        <v>14872</v>
      </c>
      <c r="I254" s="58"/>
      <c r="J254" s="117">
        <v>743.6</v>
      </c>
      <c r="K254" s="118">
        <f t="shared" si="11"/>
        <v>713.86</v>
      </c>
      <c r="L254" s="58"/>
      <c r="M254" s="58"/>
      <c r="N254" s="58"/>
    </row>
    <row r="255" spans="2:17" ht="30" x14ac:dyDescent="0.25">
      <c r="B255" s="111">
        <v>13</v>
      </c>
      <c r="C255" s="77" t="s">
        <v>305</v>
      </c>
      <c r="D255" s="76" t="s">
        <v>300</v>
      </c>
      <c r="E255" s="78" t="s">
        <v>267</v>
      </c>
      <c r="F255" s="60">
        <v>75</v>
      </c>
      <c r="G255" s="60">
        <v>555.5</v>
      </c>
      <c r="H255" s="88">
        <f t="shared" si="10"/>
        <v>41662.5</v>
      </c>
      <c r="I255" s="58"/>
      <c r="J255" s="117">
        <v>555.5</v>
      </c>
      <c r="K255" s="118">
        <f t="shared" si="11"/>
        <v>533.28</v>
      </c>
      <c r="L255" s="58"/>
      <c r="M255" s="58"/>
      <c r="N255" s="58"/>
    </row>
    <row r="256" spans="2:17" ht="22.5" customHeight="1" thickBot="1" x14ac:dyDescent="0.3">
      <c r="B256" s="108"/>
      <c r="C256" s="109"/>
      <c r="D256" s="109"/>
      <c r="E256" s="110" t="s">
        <v>90</v>
      </c>
      <c r="F256" s="104">
        <f>SUM(F243:F255)</f>
        <v>2025</v>
      </c>
      <c r="G256" s="102"/>
      <c r="H256" s="103">
        <f>SUM(H243:H255)</f>
        <v>1648289.5</v>
      </c>
      <c r="I256" s="58"/>
      <c r="J256" s="53"/>
      <c r="K256" s="53"/>
      <c r="L256" s="58"/>
      <c r="M256" s="58"/>
      <c r="N256" s="58"/>
    </row>
    <row r="257" spans="2:17" ht="15.75" x14ac:dyDescent="0.25">
      <c r="B257" s="61"/>
      <c r="C257" s="61"/>
      <c r="D257" s="61"/>
      <c r="E257" s="58"/>
      <c r="F257" s="54"/>
      <c r="G257" s="62"/>
      <c r="H257" s="62"/>
      <c r="I257" s="54"/>
      <c r="J257" s="55"/>
      <c r="K257" s="55"/>
      <c r="L257" s="58"/>
      <c r="M257" s="58"/>
      <c r="N257" s="58"/>
      <c r="O257" s="58"/>
      <c r="P257" s="58"/>
      <c r="Q257" s="58"/>
    </row>
    <row r="258" spans="2:17" x14ac:dyDescent="0.25">
      <c r="B258" s="54"/>
      <c r="C258" s="54"/>
      <c r="D258" s="54"/>
      <c r="E258" s="58"/>
      <c r="F258" s="54"/>
      <c r="G258" s="54"/>
      <c r="H258" s="54"/>
      <c r="I258" s="54"/>
      <c r="J258" s="55"/>
      <c r="K258" s="55"/>
      <c r="L258" s="58"/>
      <c r="M258" s="58"/>
      <c r="N258" s="58"/>
      <c r="O258" s="58"/>
      <c r="P258" s="58"/>
      <c r="Q258" s="58"/>
    </row>
    <row r="259" spans="2:17" ht="18.75" x14ac:dyDescent="0.3">
      <c r="B259" s="61"/>
      <c r="C259" s="61"/>
      <c r="D259" s="61"/>
      <c r="E259" s="58"/>
      <c r="F259" s="54"/>
      <c r="G259" s="74" t="s">
        <v>283</v>
      </c>
      <c r="H259" s="75">
        <f>SUM(H256,H237)</f>
        <v>33725715.900000006</v>
      </c>
      <c r="I259" s="54"/>
      <c r="J259" s="55"/>
      <c r="K259" s="55"/>
      <c r="L259" s="58"/>
      <c r="M259" s="58"/>
      <c r="N259" s="58"/>
      <c r="O259" s="58"/>
      <c r="P259" s="58"/>
      <c r="Q259" s="58"/>
    </row>
    <row r="260" spans="2:17" ht="15.75" x14ac:dyDescent="0.25">
      <c r="B260" s="61"/>
      <c r="C260" s="61"/>
      <c r="D260" s="61"/>
      <c r="E260" s="58"/>
      <c r="F260" s="54"/>
      <c r="G260" s="54"/>
      <c r="H260" s="54"/>
      <c r="I260" s="54"/>
      <c r="J260" s="55"/>
      <c r="K260" s="55"/>
      <c r="L260" s="58"/>
      <c r="M260" s="58"/>
      <c r="N260" s="58"/>
      <c r="O260" s="58"/>
      <c r="P260" s="58"/>
      <c r="Q260" s="58"/>
    </row>
    <row r="261" spans="2:17" ht="15.75" x14ac:dyDescent="0.25">
      <c r="B261" s="61"/>
      <c r="C261" s="61"/>
      <c r="D261" s="61"/>
      <c r="E261" s="58"/>
      <c r="F261" s="63"/>
      <c r="G261" s="54"/>
      <c r="H261" s="59"/>
      <c r="I261" s="64"/>
      <c r="J261" s="65"/>
      <c r="K261" s="66"/>
      <c r="L261" s="58"/>
      <c r="M261" s="58"/>
      <c r="N261" s="58"/>
      <c r="O261" s="58"/>
      <c r="P261" s="58"/>
      <c r="Q261" s="58"/>
    </row>
    <row r="262" spans="2:17" ht="15.75" x14ac:dyDescent="0.25">
      <c r="B262" s="3"/>
      <c r="C262" s="3"/>
      <c r="D262" s="3"/>
      <c r="F262" s="10"/>
      <c r="I262" s="10"/>
    </row>
    <row r="265" spans="2:17" ht="15.75" x14ac:dyDescent="0.25">
      <c r="B265" s="3"/>
      <c r="C265" s="3"/>
      <c r="D265" s="3"/>
    </row>
    <row r="267" spans="2:17" x14ac:dyDescent="0.25">
      <c r="G267" s="7"/>
      <c r="H267" s="7"/>
    </row>
    <row r="268" spans="2:17" x14ac:dyDescent="0.25">
      <c r="G268" s="8"/>
      <c r="H268" s="8"/>
    </row>
  </sheetData>
  <mergeCells count="1">
    <mergeCell ref="B238:H238"/>
  </mergeCells>
  <pageMargins left="0.23622047244094491" right="0.23622047244094491" top="0.74803149606299213" bottom="0.74803149606299213" header="0.31496062992125984" footer="0.31496062992125984"/>
  <pageSetup paperSize="9" scale="6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3EADB-3F8E-45C2-843A-3F6D6A9805AD}">
  <sheetPr>
    <pageSetUpPr fitToPage="1"/>
  </sheetPr>
  <dimension ref="A2:I268"/>
  <sheetViews>
    <sheetView tabSelected="1" zoomScale="70" zoomScaleNormal="70" zoomScaleSheetLayoutView="70" workbookViewId="0">
      <selection activeCell="K11" sqref="K11"/>
    </sheetView>
  </sheetViews>
  <sheetFormatPr defaultRowHeight="15" x14ac:dyDescent="0.25"/>
  <cols>
    <col min="1" max="1" width="5.42578125" customWidth="1"/>
    <col min="2" max="2" width="6.5703125" style="2" customWidth="1"/>
    <col min="3" max="3" width="26.7109375" style="2" bestFit="1" customWidth="1"/>
    <col min="4" max="4" width="13.42578125" style="2" customWidth="1"/>
    <col min="5" max="5" width="62.42578125" customWidth="1"/>
    <col min="6" max="6" width="17.42578125" style="2" customWidth="1"/>
    <col min="7" max="7" width="20.5703125" style="2" customWidth="1"/>
    <col min="8" max="8" width="18.42578125" style="2" customWidth="1"/>
    <col min="9" max="9" width="22.140625" style="2" customWidth="1"/>
    <col min="10" max="10" width="11.7109375" customWidth="1"/>
    <col min="11" max="11" width="18.28515625" customWidth="1"/>
    <col min="12" max="12" width="18.7109375" customWidth="1"/>
    <col min="13" max="13" width="14.5703125" bestFit="1" customWidth="1"/>
    <col min="14" max="14" width="22.5703125" customWidth="1"/>
  </cols>
  <sheetData>
    <row r="2" spans="2:9" ht="15.75" x14ac:dyDescent="0.25">
      <c r="E2" s="41" t="s">
        <v>307</v>
      </c>
    </row>
    <row r="3" spans="2:9" ht="16.5" thickBot="1" x14ac:dyDescent="0.3">
      <c r="E3" s="41"/>
    </row>
    <row r="4" spans="2:9" ht="15.75" x14ac:dyDescent="0.25">
      <c r="B4" s="92"/>
      <c r="C4" s="93" t="s">
        <v>281</v>
      </c>
      <c r="D4" s="93"/>
      <c r="E4" s="93"/>
      <c r="F4" s="93"/>
      <c r="G4" s="93"/>
      <c r="H4" s="94"/>
      <c r="I4" s="54"/>
    </row>
    <row r="5" spans="2:9" ht="45.75" customHeight="1" x14ac:dyDescent="0.25">
      <c r="B5" s="95" t="s">
        <v>0</v>
      </c>
      <c r="C5" s="96" t="s">
        <v>303</v>
      </c>
      <c r="D5" s="96" t="s">
        <v>298</v>
      </c>
      <c r="E5" s="96" t="s">
        <v>2</v>
      </c>
      <c r="F5" s="97" t="s">
        <v>296</v>
      </c>
      <c r="G5" s="97" t="s">
        <v>297</v>
      </c>
      <c r="H5" s="98" t="s">
        <v>306</v>
      </c>
      <c r="I5" s="59"/>
    </row>
    <row r="6" spans="2:9" x14ac:dyDescent="0.25">
      <c r="B6" s="112">
        <v>1</v>
      </c>
      <c r="C6" s="79" t="s">
        <v>299</v>
      </c>
      <c r="D6" s="79" t="s">
        <v>300</v>
      </c>
      <c r="E6" s="79" t="s">
        <v>3</v>
      </c>
      <c r="F6" s="71">
        <v>9</v>
      </c>
      <c r="G6" s="71"/>
      <c r="H6" s="83">
        <f t="shared" ref="H6:H69" si="0">SUM(F6*G6)</f>
        <v>0</v>
      </c>
      <c r="I6" s="56"/>
    </row>
    <row r="7" spans="2:9" x14ac:dyDescent="0.25">
      <c r="B7" s="112">
        <v>2</v>
      </c>
      <c r="C7" s="79" t="s">
        <v>299</v>
      </c>
      <c r="D7" s="79" t="s">
        <v>300</v>
      </c>
      <c r="E7" s="79" t="s">
        <v>4</v>
      </c>
      <c r="F7" s="71">
        <v>137</v>
      </c>
      <c r="G7" s="71"/>
      <c r="H7" s="83">
        <f t="shared" si="0"/>
        <v>0</v>
      </c>
      <c r="I7" s="56"/>
    </row>
    <row r="8" spans="2:9" x14ac:dyDescent="0.25">
      <c r="B8" s="112">
        <v>3</v>
      </c>
      <c r="C8" s="79" t="s">
        <v>299</v>
      </c>
      <c r="D8" s="79" t="s">
        <v>300</v>
      </c>
      <c r="E8" s="79" t="s">
        <v>6</v>
      </c>
      <c r="F8" s="71">
        <v>27</v>
      </c>
      <c r="G8" s="71"/>
      <c r="H8" s="83">
        <f t="shared" si="0"/>
        <v>0</v>
      </c>
      <c r="I8" s="56"/>
    </row>
    <row r="9" spans="2:9" x14ac:dyDescent="0.25">
      <c r="B9" s="112">
        <v>4</v>
      </c>
      <c r="C9" s="79" t="s">
        <v>299</v>
      </c>
      <c r="D9" s="79" t="s">
        <v>300</v>
      </c>
      <c r="E9" s="79" t="s">
        <v>7</v>
      </c>
      <c r="F9" s="71">
        <v>9</v>
      </c>
      <c r="G9" s="71"/>
      <c r="H9" s="83">
        <f t="shared" si="0"/>
        <v>0</v>
      </c>
      <c r="I9" s="56"/>
    </row>
    <row r="10" spans="2:9" x14ac:dyDescent="0.25">
      <c r="B10" s="112">
        <v>5</v>
      </c>
      <c r="C10" s="79" t="s">
        <v>299</v>
      </c>
      <c r="D10" s="79" t="s">
        <v>300</v>
      </c>
      <c r="E10" s="79" t="s">
        <v>8</v>
      </c>
      <c r="F10" s="71">
        <v>95</v>
      </c>
      <c r="G10" s="71"/>
      <c r="H10" s="83">
        <f t="shared" si="0"/>
        <v>0</v>
      </c>
      <c r="I10" s="56"/>
    </row>
    <row r="11" spans="2:9" x14ac:dyDescent="0.25">
      <c r="B11" s="112">
        <v>6</v>
      </c>
      <c r="C11" s="79" t="s">
        <v>299</v>
      </c>
      <c r="D11" s="79" t="s">
        <v>300</v>
      </c>
      <c r="E11" s="79" t="s">
        <v>9</v>
      </c>
      <c r="F11" s="71">
        <v>5</v>
      </c>
      <c r="G11" s="71"/>
      <c r="H11" s="83">
        <f t="shared" si="0"/>
        <v>0</v>
      </c>
      <c r="I11" s="56"/>
    </row>
    <row r="12" spans="2:9" x14ac:dyDescent="0.25">
      <c r="B12" s="112">
        <v>7</v>
      </c>
      <c r="C12" s="79" t="s">
        <v>299</v>
      </c>
      <c r="D12" s="79" t="s">
        <v>300</v>
      </c>
      <c r="E12" s="79" t="s">
        <v>11</v>
      </c>
      <c r="F12" s="71">
        <v>2</v>
      </c>
      <c r="G12" s="71"/>
      <c r="H12" s="83">
        <f t="shared" si="0"/>
        <v>0</v>
      </c>
      <c r="I12" s="56"/>
    </row>
    <row r="13" spans="2:9" x14ac:dyDescent="0.25">
      <c r="B13" s="112">
        <v>8</v>
      </c>
      <c r="C13" s="79" t="s">
        <v>299</v>
      </c>
      <c r="D13" s="79" t="s">
        <v>300</v>
      </c>
      <c r="E13" s="79" t="s">
        <v>18</v>
      </c>
      <c r="F13" s="71">
        <v>11</v>
      </c>
      <c r="G13" s="71"/>
      <c r="H13" s="83">
        <f t="shared" si="0"/>
        <v>0</v>
      </c>
      <c r="I13" s="59"/>
    </row>
    <row r="14" spans="2:9" x14ac:dyDescent="0.25">
      <c r="B14" s="112">
        <v>9</v>
      </c>
      <c r="C14" s="79" t="s">
        <v>299</v>
      </c>
      <c r="D14" s="79" t="s">
        <v>300</v>
      </c>
      <c r="E14" s="79" t="s">
        <v>19</v>
      </c>
      <c r="F14" s="71">
        <v>194</v>
      </c>
      <c r="G14" s="71"/>
      <c r="H14" s="83">
        <f t="shared" si="0"/>
        <v>0</v>
      </c>
      <c r="I14" s="56"/>
    </row>
    <row r="15" spans="2:9" x14ac:dyDescent="0.25">
      <c r="B15" s="112">
        <v>10</v>
      </c>
      <c r="C15" s="79" t="s">
        <v>299</v>
      </c>
      <c r="D15" s="79" t="s">
        <v>300</v>
      </c>
      <c r="E15" s="79" t="s">
        <v>20</v>
      </c>
      <c r="F15" s="71">
        <v>135</v>
      </c>
      <c r="G15" s="71"/>
      <c r="H15" s="83">
        <f t="shared" si="0"/>
        <v>0</v>
      </c>
      <c r="I15" s="56"/>
    </row>
    <row r="16" spans="2:9" x14ac:dyDescent="0.25">
      <c r="B16" s="112">
        <v>11</v>
      </c>
      <c r="C16" s="79" t="s">
        <v>299</v>
      </c>
      <c r="D16" s="79" t="s">
        <v>300</v>
      </c>
      <c r="E16" s="79" t="s">
        <v>21</v>
      </c>
      <c r="F16" s="71">
        <v>632</v>
      </c>
      <c r="G16" s="71"/>
      <c r="H16" s="83">
        <f t="shared" si="0"/>
        <v>0</v>
      </c>
      <c r="I16" s="56"/>
    </row>
    <row r="17" spans="2:9" x14ac:dyDescent="0.25">
      <c r="B17" s="112">
        <v>12</v>
      </c>
      <c r="C17" s="79" t="s">
        <v>299</v>
      </c>
      <c r="D17" s="79" t="s">
        <v>300</v>
      </c>
      <c r="E17" s="79" t="s">
        <v>22</v>
      </c>
      <c r="F17" s="71">
        <v>14</v>
      </c>
      <c r="G17" s="71"/>
      <c r="H17" s="83">
        <f t="shared" si="0"/>
        <v>0</v>
      </c>
      <c r="I17" s="56"/>
    </row>
    <row r="18" spans="2:9" x14ac:dyDescent="0.25">
      <c r="B18" s="112">
        <v>13</v>
      </c>
      <c r="C18" s="79" t="s">
        <v>299</v>
      </c>
      <c r="D18" s="79" t="s">
        <v>300</v>
      </c>
      <c r="E18" s="79" t="s">
        <v>23</v>
      </c>
      <c r="F18" s="71">
        <v>14</v>
      </c>
      <c r="G18" s="71"/>
      <c r="H18" s="83">
        <f t="shared" si="0"/>
        <v>0</v>
      </c>
      <c r="I18" s="56"/>
    </row>
    <row r="19" spans="2:9" x14ac:dyDescent="0.25">
      <c r="B19" s="112">
        <v>14</v>
      </c>
      <c r="C19" s="79" t="s">
        <v>299</v>
      </c>
      <c r="D19" s="79" t="s">
        <v>300</v>
      </c>
      <c r="E19" s="79" t="s">
        <v>24</v>
      </c>
      <c r="F19" s="71">
        <v>2</v>
      </c>
      <c r="G19" s="71"/>
      <c r="H19" s="83">
        <f t="shared" si="0"/>
        <v>0</v>
      </c>
      <c r="I19" s="56"/>
    </row>
    <row r="20" spans="2:9" ht="27.75" customHeight="1" x14ac:dyDescent="0.25">
      <c r="B20" s="112">
        <v>15</v>
      </c>
      <c r="C20" s="79" t="s">
        <v>299</v>
      </c>
      <c r="D20" s="79" t="s">
        <v>300</v>
      </c>
      <c r="E20" s="79" t="s">
        <v>25</v>
      </c>
      <c r="F20" s="71">
        <v>14</v>
      </c>
      <c r="G20" s="71"/>
      <c r="H20" s="83">
        <f t="shared" si="0"/>
        <v>0</v>
      </c>
      <c r="I20" s="56"/>
    </row>
    <row r="21" spans="2:9" x14ac:dyDescent="0.25">
      <c r="B21" s="112">
        <v>16</v>
      </c>
      <c r="C21" s="79" t="s">
        <v>299</v>
      </c>
      <c r="D21" s="79" t="s">
        <v>300</v>
      </c>
      <c r="E21" s="79" t="s">
        <v>26</v>
      </c>
      <c r="F21" s="71">
        <v>61</v>
      </c>
      <c r="G21" s="71"/>
      <c r="H21" s="83">
        <f t="shared" si="0"/>
        <v>0</v>
      </c>
      <c r="I21" s="56"/>
    </row>
    <row r="22" spans="2:9" x14ac:dyDescent="0.25">
      <c r="B22" s="112">
        <v>17</v>
      </c>
      <c r="C22" s="79" t="s">
        <v>299</v>
      </c>
      <c r="D22" s="79" t="s">
        <v>300</v>
      </c>
      <c r="E22" s="79" t="s">
        <v>27</v>
      </c>
      <c r="F22" s="71">
        <v>27</v>
      </c>
      <c r="G22" s="71"/>
      <c r="H22" s="83">
        <f t="shared" si="0"/>
        <v>0</v>
      </c>
      <c r="I22" s="56"/>
    </row>
    <row r="23" spans="2:9" x14ac:dyDescent="0.25">
      <c r="B23" s="112">
        <v>18</v>
      </c>
      <c r="C23" s="79" t="s">
        <v>299</v>
      </c>
      <c r="D23" s="79" t="s">
        <v>300</v>
      </c>
      <c r="E23" s="79" t="s">
        <v>28</v>
      </c>
      <c r="F23" s="71">
        <v>9677</v>
      </c>
      <c r="G23" s="71"/>
      <c r="H23" s="83">
        <f t="shared" si="0"/>
        <v>0</v>
      </c>
      <c r="I23" s="56"/>
    </row>
    <row r="24" spans="2:9" ht="26.25" customHeight="1" x14ac:dyDescent="0.25">
      <c r="B24" s="112">
        <v>19</v>
      </c>
      <c r="C24" s="79" t="s">
        <v>299</v>
      </c>
      <c r="D24" s="79" t="s">
        <v>300</v>
      </c>
      <c r="E24" s="79" t="s">
        <v>29</v>
      </c>
      <c r="F24" s="71">
        <v>695</v>
      </c>
      <c r="G24" s="71"/>
      <c r="H24" s="83">
        <f t="shared" si="0"/>
        <v>0</v>
      </c>
      <c r="I24" s="56"/>
    </row>
    <row r="25" spans="2:9" x14ac:dyDescent="0.25">
      <c r="B25" s="112">
        <v>20</v>
      </c>
      <c r="C25" s="79" t="s">
        <v>299</v>
      </c>
      <c r="D25" s="79" t="s">
        <v>300</v>
      </c>
      <c r="E25" s="79" t="s">
        <v>30</v>
      </c>
      <c r="F25" s="71">
        <v>2</v>
      </c>
      <c r="G25" s="71"/>
      <c r="H25" s="83">
        <f t="shared" si="0"/>
        <v>0</v>
      </c>
      <c r="I25" s="56"/>
    </row>
    <row r="26" spans="2:9" x14ac:dyDescent="0.25">
      <c r="B26" s="112">
        <v>21</v>
      </c>
      <c r="C26" s="79" t="s">
        <v>299</v>
      </c>
      <c r="D26" s="79" t="s">
        <v>300</v>
      </c>
      <c r="E26" s="79" t="s">
        <v>31</v>
      </c>
      <c r="F26" s="71">
        <v>25</v>
      </c>
      <c r="G26" s="71"/>
      <c r="H26" s="83">
        <f t="shared" si="0"/>
        <v>0</v>
      </c>
      <c r="I26" s="56"/>
    </row>
    <row r="27" spans="2:9" x14ac:dyDescent="0.25">
      <c r="B27" s="112">
        <v>22</v>
      </c>
      <c r="C27" s="79" t="s">
        <v>299</v>
      </c>
      <c r="D27" s="79" t="s">
        <v>300</v>
      </c>
      <c r="E27" s="79" t="s">
        <v>32</v>
      </c>
      <c r="F27" s="71">
        <v>502</v>
      </c>
      <c r="G27" s="71"/>
      <c r="H27" s="83">
        <f t="shared" si="0"/>
        <v>0</v>
      </c>
      <c r="I27" s="56"/>
    </row>
    <row r="28" spans="2:9" x14ac:dyDescent="0.25">
      <c r="B28" s="112">
        <v>23</v>
      </c>
      <c r="C28" s="79" t="s">
        <v>299</v>
      </c>
      <c r="D28" s="79" t="s">
        <v>300</v>
      </c>
      <c r="E28" s="79" t="s">
        <v>33</v>
      </c>
      <c r="F28" s="71">
        <v>124</v>
      </c>
      <c r="G28" s="71"/>
      <c r="H28" s="83">
        <f t="shared" si="0"/>
        <v>0</v>
      </c>
      <c r="I28" s="56"/>
    </row>
    <row r="29" spans="2:9" x14ac:dyDescent="0.25">
      <c r="B29" s="112">
        <v>24</v>
      </c>
      <c r="C29" s="79" t="s">
        <v>299</v>
      </c>
      <c r="D29" s="79" t="s">
        <v>300</v>
      </c>
      <c r="E29" s="79" t="s">
        <v>34</v>
      </c>
      <c r="F29" s="71">
        <v>322</v>
      </c>
      <c r="G29" s="71"/>
      <c r="H29" s="83">
        <f t="shared" si="0"/>
        <v>0</v>
      </c>
      <c r="I29" s="56"/>
    </row>
    <row r="30" spans="2:9" x14ac:dyDescent="0.25">
      <c r="B30" s="112">
        <v>25</v>
      </c>
      <c r="C30" s="79" t="s">
        <v>299</v>
      </c>
      <c r="D30" s="79" t="s">
        <v>300</v>
      </c>
      <c r="E30" s="79" t="s">
        <v>35</v>
      </c>
      <c r="F30" s="71">
        <v>2</v>
      </c>
      <c r="G30" s="71"/>
      <c r="H30" s="83">
        <f t="shared" si="0"/>
        <v>0</v>
      </c>
      <c r="I30" s="56"/>
    </row>
    <row r="31" spans="2:9" x14ac:dyDescent="0.25">
      <c r="B31" s="112">
        <v>26</v>
      </c>
      <c r="C31" s="79" t="s">
        <v>299</v>
      </c>
      <c r="D31" s="79" t="s">
        <v>300</v>
      </c>
      <c r="E31" s="79" t="s">
        <v>36</v>
      </c>
      <c r="F31" s="71">
        <v>25</v>
      </c>
      <c r="G31" s="71"/>
      <c r="H31" s="83">
        <f t="shared" si="0"/>
        <v>0</v>
      </c>
      <c r="I31" s="56"/>
    </row>
    <row r="32" spans="2:9" x14ac:dyDescent="0.25">
      <c r="B32" s="112">
        <v>27</v>
      </c>
      <c r="C32" s="79" t="s">
        <v>299</v>
      </c>
      <c r="D32" s="79" t="s">
        <v>300</v>
      </c>
      <c r="E32" s="79" t="s">
        <v>37</v>
      </c>
      <c r="F32" s="71">
        <v>414</v>
      </c>
      <c r="G32" s="71"/>
      <c r="H32" s="83">
        <f t="shared" si="0"/>
        <v>0</v>
      </c>
      <c r="I32" s="56"/>
    </row>
    <row r="33" spans="2:9" x14ac:dyDescent="0.25">
      <c r="B33" s="112">
        <v>28</v>
      </c>
      <c r="C33" s="79" t="s">
        <v>299</v>
      </c>
      <c r="D33" s="79" t="s">
        <v>300</v>
      </c>
      <c r="E33" s="79" t="s">
        <v>38</v>
      </c>
      <c r="F33" s="71">
        <v>2437</v>
      </c>
      <c r="G33" s="71"/>
      <c r="H33" s="83">
        <f t="shared" si="0"/>
        <v>0</v>
      </c>
      <c r="I33" s="56"/>
    </row>
    <row r="34" spans="2:9" x14ac:dyDescent="0.25">
      <c r="B34" s="112">
        <v>29</v>
      </c>
      <c r="C34" s="79" t="s">
        <v>299</v>
      </c>
      <c r="D34" s="79" t="s">
        <v>300</v>
      </c>
      <c r="E34" s="79" t="s">
        <v>39</v>
      </c>
      <c r="F34" s="71">
        <v>43</v>
      </c>
      <c r="G34" s="71"/>
      <c r="H34" s="83">
        <f t="shared" si="0"/>
        <v>0</v>
      </c>
      <c r="I34" s="56"/>
    </row>
    <row r="35" spans="2:9" x14ac:dyDescent="0.25">
      <c r="B35" s="112">
        <v>30</v>
      </c>
      <c r="C35" s="79" t="s">
        <v>299</v>
      </c>
      <c r="D35" s="79" t="s">
        <v>300</v>
      </c>
      <c r="E35" s="79" t="s">
        <v>40</v>
      </c>
      <c r="F35" s="71">
        <v>43</v>
      </c>
      <c r="G35" s="71"/>
      <c r="H35" s="83">
        <f t="shared" si="0"/>
        <v>0</v>
      </c>
      <c r="I35" s="56"/>
    </row>
    <row r="36" spans="2:9" x14ac:dyDescent="0.25">
      <c r="B36" s="112">
        <v>31</v>
      </c>
      <c r="C36" s="79" t="s">
        <v>299</v>
      </c>
      <c r="D36" s="79" t="s">
        <v>300</v>
      </c>
      <c r="E36" s="79" t="s">
        <v>41</v>
      </c>
      <c r="F36" s="71">
        <v>1438</v>
      </c>
      <c r="G36" s="71"/>
      <c r="H36" s="83">
        <f t="shared" si="0"/>
        <v>0</v>
      </c>
      <c r="I36" s="56"/>
    </row>
    <row r="37" spans="2:9" x14ac:dyDescent="0.25">
      <c r="B37" s="112">
        <v>32</v>
      </c>
      <c r="C37" s="79" t="s">
        <v>299</v>
      </c>
      <c r="D37" s="79" t="s">
        <v>300</v>
      </c>
      <c r="E37" s="79" t="s">
        <v>42</v>
      </c>
      <c r="F37" s="71">
        <v>18</v>
      </c>
      <c r="G37" s="71"/>
      <c r="H37" s="83">
        <f t="shared" si="0"/>
        <v>0</v>
      </c>
      <c r="I37" s="56"/>
    </row>
    <row r="38" spans="2:9" x14ac:dyDescent="0.25">
      <c r="B38" s="112">
        <v>33</v>
      </c>
      <c r="C38" s="79" t="s">
        <v>299</v>
      </c>
      <c r="D38" s="79" t="s">
        <v>300</v>
      </c>
      <c r="E38" s="79" t="s">
        <v>43</v>
      </c>
      <c r="F38" s="71">
        <v>1195</v>
      </c>
      <c r="G38" s="71"/>
      <c r="H38" s="83">
        <f t="shared" si="0"/>
        <v>0</v>
      </c>
      <c r="I38" s="56"/>
    </row>
    <row r="39" spans="2:9" x14ac:dyDescent="0.25">
      <c r="B39" s="112">
        <v>34</v>
      </c>
      <c r="C39" s="79" t="s">
        <v>299</v>
      </c>
      <c r="D39" s="79" t="s">
        <v>300</v>
      </c>
      <c r="E39" s="79" t="s">
        <v>44</v>
      </c>
      <c r="F39" s="71">
        <v>554</v>
      </c>
      <c r="G39" s="71"/>
      <c r="H39" s="83">
        <f t="shared" si="0"/>
        <v>0</v>
      </c>
      <c r="I39" s="56"/>
    </row>
    <row r="40" spans="2:9" x14ac:dyDescent="0.25">
      <c r="B40" s="112">
        <v>35</v>
      </c>
      <c r="C40" s="79" t="s">
        <v>299</v>
      </c>
      <c r="D40" s="79" t="s">
        <v>300</v>
      </c>
      <c r="E40" s="79" t="s">
        <v>45</v>
      </c>
      <c r="F40" s="71">
        <v>1015</v>
      </c>
      <c r="G40" s="71"/>
      <c r="H40" s="83">
        <f t="shared" si="0"/>
        <v>0</v>
      </c>
      <c r="I40" s="56"/>
    </row>
    <row r="41" spans="2:9" x14ac:dyDescent="0.25">
      <c r="B41" s="112">
        <v>36</v>
      </c>
      <c r="C41" s="79" t="s">
        <v>299</v>
      </c>
      <c r="D41" s="79" t="s">
        <v>300</v>
      </c>
      <c r="E41" s="79" t="s">
        <v>46</v>
      </c>
      <c r="F41" s="71">
        <v>61</v>
      </c>
      <c r="G41" s="71"/>
      <c r="H41" s="83">
        <f t="shared" si="0"/>
        <v>0</v>
      </c>
      <c r="I41" s="56"/>
    </row>
    <row r="42" spans="2:9" x14ac:dyDescent="0.25">
      <c r="B42" s="112">
        <v>37</v>
      </c>
      <c r="C42" s="79" t="s">
        <v>299</v>
      </c>
      <c r="D42" s="79" t="s">
        <v>300</v>
      </c>
      <c r="E42" s="79" t="s">
        <v>47</v>
      </c>
      <c r="F42" s="71">
        <v>61</v>
      </c>
      <c r="G42" s="71"/>
      <c r="H42" s="83">
        <f t="shared" si="0"/>
        <v>0</v>
      </c>
      <c r="I42" s="56"/>
    </row>
    <row r="43" spans="2:9" x14ac:dyDescent="0.25">
      <c r="B43" s="112">
        <v>38</v>
      </c>
      <c r="C43" s="79" t="s">
        <v>299</v>
      </c>
      <c r="D43" s="79" t="s">
        <v>300</v>
      </c>
      <c r="E43" s="79" t="s">
        <v>48</v>
      </c>
      <c r="F43" s="71">
        <v>455</v>
      </c>
      <c r="G43" s="71"/>
      <c r="H43" s="83">
        <f t="shared" si="0"/>
        <v>0</v>
      </c>
      <c r="I43" s="56"/>
    </row>
    <row r="44" spans="2:9" x14ac:dyDescent="0.25">
      <c r="B44" s="112">
        <v>39</v>
      </c>
      <c r="C44" s="79" t="s">
        <v>299</v>
      </c>
      <c r="D44" s="79" t="s">
        <v>300</v>
      </c>
      <c r="E44" s="79" t="s">
        <v>49</v>
      </c>
      <c r="F44" s="71">
        <v>38</v>
      </c>
      <c r="G44" s="71"/>
      <c r="H44" s="83">
        <f t="shared" si="0"/>
        <v>0</v>
      </c>
      <c r="I44" s="56"/>
    </row>
    <row r="45" spans="2:9" x14ac:dyDescent="0.25">
      <c r="B45" s="112">
        <v>40</v>
      </c>
      <c r="C45" s="79" t="s">
        <v>299</v>
      </c>
      <c r="D45" s="79" t="s">
        <v>300</v>
      </c>
      <c r="E45" s="79" t="s">
        <v>50</v>
      </c>
      <c r="F45" s="71">
        <v>3596</v>
      </c>
      <c r="G45" s="71"/>
      <c r="H45" s="83">
        <f t="shared" si="0"/>
        <v>0</v>
      </c>
      <c r="I45" s="56"/>
    </row>
    <row r="46" spans="2:9" x14ac:dyDescent="0.25">
      <c r="B46" s="112">
        <v>41</v>
      </c>
      <c r="C46" s="79" t="s">
        <v>299</v>
      </c>
      <c r="D46" s="79" t="s">
        <v>300</v>
      </c>
      <c r="E46" s="79" t="s">
        <v>51</v>
      </c>
      <c r="F46" s="71">
        <v>25</v>
      </c>
      <c r="G46" s="71"/>
      <c r="H46" s="83">
        <f t="shared" si="0"/>
        <v>0</v>
      </c>
      <c r="I46" s="56"/>
    </row>
    <row r="47" spans="2:9" x14ac:dyDescent="0.25">
      <c r="B47" s="112">
        <v>42</v>
      </c>
      <c r="C47" s="79" t="s">
        <v>299</v>
      </c>
      <c r="D47" s="79" t="s">
        <v>300</v>
      </c>
      <c r="E47" s="79" t="s">
        <v>52</v>
      </c>
      <c r="F47" s="71">
        <v>664</v>
      </c>
      <c r="G47" s="71"/>
      <c r="H47" s="83">
        <f t="shared" si="0"/>
        <v>0</v>
      </c>
      <c r="I47" s="56"/>
    </row>
    <row r="48" spans="2:9" x14ac:dyDescent="0.25">
      <c r="B48" s="112">
        <v>43</v>
      </c>
      <c r="C48" s="79" t="s">
        <v>299</v>
      </c>
      <c r="D48" s="79" t="s">
        <v>300</v>
      </c>
      <c r="E48" s="79" t="s">
        <v>53</v>
      </c>
      <c r="F48" s="71">
        <v>18</v>
      </c>
      <c r="G48" s="71"/>
      <c r="H48" s="83">
        <f t="shared" si="0"/>
        <v>0</v>
      </c>
      <c r="I48" s="56"/>
    </row>
    <row r="49" spans="2:9" x14ac:dyDescent="0.25">
      <c r="B49" s="112">
        <v>44</v>
      </c>
      <c r="C49" s="79" t="s">
        <v>299</v>
      </c>
      <c r="D49" s="79" t="s">
        <v>300</v>
      </c>
      <c r="E49" s="79" t="s">
        <v>54</v>
      </c>
      <c r="F49" s="71">
        <v>7</v>
      </c>
      <c r="G49" s="71"/>
      <c r="H49" s="83">
        <f t="shared" si="0"/>
        <v>0</v>
      </c>
      <c r="I49" s="56"/>
    </row>
    <row r="50" spans="2:9" x14ac:dyDescent="0.25">
      <c r="B50" s="112">
        <v>45</v>
      </c>
      <c r="C50" s="79" t="s">
        <v>299</v>
      </c>
      <c r="D50" s="79" t="s">
        <v>300</v>
      </c>
      <c r="E50" s="79" t="s">
        <v>55</v>
      </c>
      <c r="F50" s="71">
        <v>1071</v>
      </c>
      <c r="G50" s="71"/>
      <c r="H50" s="83">
        <f t="shared" si="0"/>
        <v>0</v>
      </c>
      <c r="I50" s="56"/>
    </row>
    <row r="51" spans="2:9" x14ac:dyDescent="0.25">
      <c r="B51" s="112">
        <v>46</v>
      </c>
      <c r="C51" s="79" t="s">
        <v>299</v>
      </c>
      <c r="D51" s="79" t="s">
        <v>300</v>
      </c>
      <c r="E51" s="79" t="s">
        <v>56</v>
      </c>
      <c r="F51" s="71">
        <v>68</v>
      </c>
      <c r="G51" s="71"/>
      <c r="H51" s="83">
        <f t="shared" si="0"/>
        <v>0</v>
      </c>
      <c r="I51" s="56"/>
    </row>
    <row r="52" spans="2:9" x14ac:dyDescent="0.25">
      <c r="B52" s="112">
        <v>47</v>
      </c>
      <c r="C52" s="79" t="s">
        <v>299</v>
      </c>
      <c r="D52" s="79" t="s">
        <v>300</v>
      </c>
      <c r="E52" s="79" t="s">
        <v>57</v>
      </c>
      <c r="F52" s="71">
        <v>4545</v>
      </c>
      <c r="G52" s="71"/>
      <c r="H52" s="83">
        <f t="shared" si="0"/>
        <v>0</v>
      </c>
      <c r="I52" s="56"/>
    </row>
    <row r="53" spans="2:9" x14ac:dyDescent="0.25">
      <c r="B53" s="112">
        <v>48</v>
      </c>
      <c r="C53" s="79" t="s">
        <v>299</v>
      </c>
      <c r="D53" s="79" t="s">
        <v>300</v>
      </c>
      <c r="E53" s="79" t="s">
        <v>58</v>
      </c>
      <c r="F53" s="71">
        <v>86</v>
      </c>
      <c r="G53" s="71"/>
      <c r="H53" s="83">
        <f t="shared" si="0"/>
        <v>0</v>
      </c>
      <c r="I53" s="56"/>
    </row>
    <row r="54" spans="2:9" x14ac:dyDescent="0.25">
      <c r="B54" s="112">
        <v>49</v>
      </c>
      <c r="C54" s="79" t="s">
        <v>299</v>
      </c>
      <c r="D54" s="79" t="s">
        <v>300</v>
      </c>
      <c r="E54" s="79" t="s">
        <v>59</v>
      </c>
      <c r="F54" s="71">
        <v>158</v>
      </c>
      <c r="G54" s="71"/>
      <c r="H54" s="83">
        <f t="shared" si="0"/>
        <v>0</v>
      </c>
      <c r="I54" s="56"/>
    </row>
    <row r="55" spans="2:9" x14ac:dyDescent="0.25">
      <c r="B55" s="112">
        <v>50</v>
      </c>
      <c r="C55" s="79" t="s">
        <v>299</v>
      </c>
      <c r="D55" s="79" t="s">
        <v>300</v>
      </c>
      <c r="E55" s="79" t="s">
        <v>60</v>
      </c>
      <c r="F55" s="71">
        <v>3308</v>
      </c>
      <c r="G55" s="71"/>
      <c r="H55" s="83">
        <f t="shared" si="0"/>
        <v>0</v>
      </c>
      <c r="I55" s="56"/>
    </row>
    <row r="56" spans="2:9" x14ac:dyDescent="0.25">
      <c r="B56" s="112">
        <v>51</v>
      </c>
      <c r="C56" s="79" t="s">
        <v>299</v>
      </c>
      <c r="D56" s="79" t="s">
        <v>300</v>
      </c>
      <c r="E56" s="79" t="s">
        <v>61</v>
      </c>
      <c r="F56" s="71">
        <v>23</v>
      </c>
      <c r="G56" s="71"/>
      <c r="H56" s="83">
        <f t="shared" si="0"/>
        <v>0</v>
      </c>
      <c r="I56" s="56"/>
    </row>
    <row r="57" spans="2:9" x14ac:dyDescent="0.25">
      <c r="B57" s="112">
        <v>52</v>
      </c>
      <c r="C57" s="79" t="s">
        <v>299</v>
      </c>
      <c r="D57" s="79" t="s">
        <v>300</v>
      </c>
      <c r="E57" s="79" t="s">
        <v>62</v>
      </c>
      <c r="F57" s="71">
        <v>209</v>
      </c>
      <c r="G57" s="71"/>
      <c r="H57" s="83">
        <f t="shared" si="0"/>
        <v>0</v>
      </c>
      <c r="I57" s="56"/>
    </row>
    <row r="58" spans="2:9" x14ac:dyDescent="0.25">
      <c r="B58" s="112">
        <v>53</v>
      </c>
      <c r="C58" s="79" t="s">
        <v>299</v>
      </c>
      <c r="D58" s="79" t="s">
        <v>300</v>
      </c>
      <c r="E58" s="79" t="s">
        <v>63</v>
      </c>
      <c r="F58" s="71">
        <v>151</v>
      </c>
      <c r="G58" s="71"/>
      <c r="H58" s="83">
        <f t="shared" si="0"/>
        <v>0</v>
      </c>
      <c r="I58" s="56"/>
    </row>
    <row r="59" spans="2:9" x14ac:dyDescent="0.25">
      <c r="B59" s="112">
        <v>54</v>
      </c>
      <c r="C59" s="79" t="s">
        <v>299</v>
      </c>
      <c r="D59" s="79" t="s">
        <v>300</v>
      </c>
      <c r="E59" s="79" t="s">
        <v>64</v>
      </c>
      <c r="F59" s="71">
        <v>270</v>
      </c>
      <c r="G59" s="71"/>
      <c r="H59" s="83">
        <f t="shared" si="0"/>
        <v>0</v>
      </c>
      <c r="I59" s="56"/>
    </row>
    <row r="60" spans="2:9" x14ac:dyDescent="0.25">
      <c r="B60" s="112">
        <v>55</v>
      </c>
      <c r="C60" s="79" t="s">
        <v>299</v>
      </c>
      <c r="D60" s="79" t="s">
        <v>300</v>
      </c>
      <c r="E60" s="79" t="s">
        <v>65</v>
      </c>
      <c r="F60" s="71">
        <v>47</v>
      </c>
      <c r="G60" s="71"/>
      <c r="H60" s="83">
        <f t="shared" si="0"/>
        <v>0</v>
      </c>
      <c r="I60" s="56"/>
    </row>
    <row r="61" spans="2:9" x14ac:dyDescent="0.25">
      <c r="B61" s="112">
        <v>56</v>
      </c>
      <c r="C61" s="79" t="s">
        <v>299</v>
      </c>
      <c r="D61" s="79" t="s">
        <v>300</v>
      </c>
      <c r="E61" s="79" t="s">
        <v>66</v>
      </c>
      <c r="F61" s="71">
        <v>376</v>
      </c>
      <c r="G61" s="71"/>
      <c r="H61" s="83">
        <f t="shared" si="0"/>
        <v>0</v>
      </c>
      <c r="I61" s="56"/>
    </row>
    <row r="62" spans="2:9" x14ac:dyDescent="0.25">
      <c r="B62" s="112">
        <v>57</v>
      </c>
      <c r="C62" s="79" t="s">
        <v>299</v>
      </c>
      <c r="D62" s="79" t="s">
        <v>300</v>
      </c>
      <c r="E62" s="79" t="s">
        <v>67</v>
      </c>
      <c r="F62" s="71">
        <v>11</v>
      </c>
      <c r="G62" s="71"/>
      <c r="H62" s="83">
        <f t="shared" si="0"/>
        <v>0</v>
      </c>
      <c r="I62" s="56"/>
    </row>
    <row r="63" spans="2:9" x14ac:dyDescent="0.25">
      <c r="B63" s="112">
        <v>58</v>
      </c>
      <c r="C63" s="79" t="s">
        <v>299</v>
      </c>
      <c r="D63" s="79" t="s">
        <v>300</v>
      </c>
      <c r="E63" s="79" t="s">
        <v>68</v>
      </c>
      <c r="F63" s="71">
        <v>1600</v>
      </c>
      <c r="G63" s="71"/>
      <c r="H63" s="83">
        <f t="shared" si="0"/>
        <v>0</v>
      </c>
      <c r="I63" s="56"/>
    </row>
    <row r="64" spans="2:9" x14ac:dyDescent="0.25">
      <c r="B64" s="112">
        <v>59</v>
      </c>
      <c r="C64" s="79" t="s">
        <v>299</v>
      </c>
      <c r="D64" s="79" t="s">
        <v>300</v>
      </c>
      <c r="E64" s="79" t="s">
        <v>69</v>
      </c>
      <c r="F64" s="71">
        <v>2</v>
      </c>
      <c r="G64" s="71"/>
      <c r="H64" s="83">
        <f t="shared" si="0"/>
        <v>0</v>
      </c>
      <c r="I64" s="56"/>
    </row>
    <row r="65" spans="2:9" x14ac:dyDescent="0.25">
      <c r="B65" s="112">
        <v>60</v>
      </c>
      <c r="C65" s="79" t="s">
        <v>299</v>
      </c>
      <c r="D65" s="79" t="s">
        <v>300</v>
      </c>
      <c r="E65" s="79" t="s">
        <v>70</v>
      </c>
      <c r="F65" s="71">
        <v>86</v>
      </c>
      <c r="G65" s="71"/>
      <c r="H65" s="83">
        <f t="shared" si="0"/>
        <v>0</v>
      </c>
      <c r="I65" s="56"/>
    </row>
    <row r="66" spans="2:9" x14ac:dyDescent="0.25">
      <c r="B66" s="112">
        <v>61</v>
      </c>
      <c r="C66" s="79" t="s">
        <v>299</v>
      </c>
      <c r="D66" s="79" t="s">
        <v>300</v>
      </c>
      <c r="E66" s="79" t="s">
        <v>71</v>
      </c>
      <c r="F66" s="71">
        <v>7</v>
      </c>
      <c r="G66" s="71"/>
      <c r="H66" s="83">
        <f t="shared" si="0"/>
        <v>0</v>
      </c>
      <c r="I66" s="56"/>
    </row>
    <row r="67" spans="2:9" x14ac:dyDescent="0.25">
      <c r="B67" s="112">
        <v>62</v>
      </c>
      <c r="C67" s="79" t="s">
        <v>299</v>
      </c>
      <c r="D67" s="79" t="s">
        <v>300</v>
      </c>
      <c r="E67" s="79" t="s">
        <v>72</v>
      </c>
      <c r="F67" s="71">
        <v>887</v>
      </c>
      <c r="G67" s="71"/>
      <c r="H67" s="83">
        <f t="shared" si="0"/>
        <v>0</v>
      </c>
      <c r="I67" s="56"/>
    </row>
    <row r="68" spans="2:9" x14ac:dyDescent="0.25">
      <c r="B68" s="112">
        <v>63</v>
      </c>
      <c r="C68" s="79" t="s">
        <v>299</v>
      </c>
      <c r="D68" s="79" t="s">
        <v>300</v>
      </c>
      <c r="E68" s="79" t="s">
        <v>73</v>
      </c>
      <c r="F68" s="71">
        <v>187</v>
      </c>
      <c r="G68" s="71"/>
      <c r="H68" s="83">
        <f t="shared" si="0"/>
        <v>0</v>
      </c>
      <c r="I68" s="56"/>
    </row>
    <row r="69" spans="2:9" x14ac:dyDescent="0.25">
      <c r="B69" s="112">
        <v>64</v>
      </c>
      <c r="C69" s="79" t="s">
        <v>299</v>
      </c>
      <c r="D69" s="79" t="s">
        <v>300</v>
      </c>
      <c r="E69" s="79" t="s">
        <v>74</v>
      </c>
      <c r="F69" s="71">
        <v>5508</v>
      </c>
      <c r="G69" s="71"/>
      <c r="H69" s="83">
        <f t="shared" si="0"/>
        <v>0</v>
      </c>
      <c r="I69" s="56"/>
    </row>
    <row r="70" spans="2:9" x14ac:dyDescent="0.25">
      <c r="B70" s="112">
        <v>65</v>
      </c>
      <c r="C70" s="79" t="s">
        <v>299</v>
      </c>
      <c r="D70" s="79" t="s">
        <v>300</v>
      </c>
      <c r="E70" s="79" t="s">
        <v>75</v>
      </c>
      <c r="F70" s="71">
        <v>5</v>
      </c>
      <c r="G70" s="71"/>
      <c r="H70" s="83">
        <f t="shared" ref="H70:H133" si="1">SUM(F70*G70)</f>
        <v>0</v>
      </c>
      <c r="I70" s="56"/>
    </row>
    <row r="71" spans="2:9" x14ac:dyDescent="0.25">
      <c r="B71" s="112">
        <v>66</v>
      </c>
      <c r="C71" s="79" t="s">
        <v>299</v>
      </c>
      <c r="D71" s="79" t="s">
        <v>300</v>
      </c>
      <c r="E71" s="79" t="s">
        <v>76</v>
      </c>
      <c r="F71" s="71">
        <v>128</v>
      </c>
      <c r="G71" s="71"/>
      <c r="H71" s="83">
        <f t="shared" si="1"/>
        <v>0</v>
      </c>
      <c r="I71" s="56"/>
    </row>
    <row r="72" spans="2:9" x14ac:dyDescent="0.25">
      <c r="B72" s="112">
        <v>67</v>
      </c>
      <c r="C72" s="79" t="s">
        <v>299</v>
      </c>
      <c r="D72" s="79" t="s">
        <v>300</v>
      </c>
      <c r="E72" s="79" t="s">
        <v>77</v>
      </c>
      <c r="F72" s="71">
        <v>41</v>
      </c>
      <c r="G72" s="71"/>
      <c r="H72" s="83">
        <f t="shared" si="1"/>
        <v>0</v>
      </c>
      <c r="I72" s="59"/>
    </row>
    <row r="73" spans="2:9" x14ac:dyDescent="0.25">
      <c r="B73" s="112">
        <v>68</v>
      </c>
      <c r="C73" s="79" t="s">
        <v>299</v>
      </c>
      <c r="D73" s="79" t="s">
        <v>300</v>
      </c>
      <c r="E73" s="79" t="s">
        <v>78</v>
      </c>
      <c r="F73" s="71">
        <v>3267</v>
      </c>
      <c r="G73" s="71"/>
      <c r="H73" s="83">
        <f t="shared" si="1"/>
        <v>0</v>
      </c>
      <c r="I73" s="56"/>
    </row>
    <row r="74" spans="2:9" x14ac:dyDescent="0.25">
      <c r="B74" s="112">
        <v>69</v>
      </c>
      <c r="C74" s="79" t="s">
        <v>299</v>
      </c>
      <c r="D74" s="79" t="s">
        <v>300</v>
      </c>
      <c r="E74" s="79" t="s">
        <v>79</v>
      </c>
      <c r="F74" s="71">
        <v>907</v>
      </c>
      <c r="G74" s="71"/>
      <c r="H74" s="83">
        <f t="shared" si="1"/>
        <v>0</v>
      </c>
      <c r="I74" s="56"/>
    </row>
    <row r="75" spans="2:9" ht="30" x14ac:dyDescent="0.25">
      <c r="B75" s="112">
        <v>70</v>
      </c>
      <c r="C75" s="79" t="s">
        <v>299</v>
      </c>
      <c r="D75" s="79" t="s">
        <v>300</v>
      </c>
      <c r="E75" s="80" t="s">
        <v>86</v>
      </c>
      <c r="F75" s="71">
        <v>853</v>
      </c>
      <c r="G75" s="71"/>
      <c r="H75" s="83">
        <f t="shared" si="1"/>
        <v>0</v>
      </c>
      <c r="I75" s="56"/>
    </row>
    <row r="76" spans="2:9" x14ac:dyDescent="0.25">
      <c r="B76" s="112">
        <v>71</v>
      </c>
      <c r="C76" s="79" t="s">
        <v>299</v>
      </c>
      <c r="D76" s="79" t="s">
        <v>300</v>
      </c>
      <c r="E76" s="79" t="s">
        <v>87</v>
      </c>
      <c r="F76" s="71">
        <v>784</v>
      </c>
      <c r="G76" s="71"/>
      <c r="H76" s="83">
        <f t="shared" si="1"/>
        <v>0</v>
      </c>
      <c r="I76" s="56"/>
    </row>
    <row r="77" spans="2:9" x14ac:dyDescent="0.25">
      <c r="B77" s="112">
        <v>72</v>
      </c>
      <c r="C77" s="79" t="s">
        <v>299</v>
      </c>
      <c r="D77" s="79" t="s">
        <v>300</v>
      </c>
      <c r="E77" s="79" t="s">
        <v>89</v>
      </c>
      <c r="F77" s="71">
        <v>9</v>
      </c>
      <c r="G77" s="71"/>
      <c r="H77" s="83">
        <f t="shared" si="1"/>
        <v>0</v>
      </c>
      <c r="I77" s="56"/>
    </row>
    <row r="78" spans="2:9" x14ac:dyDescent="0.25">
      <c r="B78" s="112">
        <v>73</v>
      </c>
      <c r="C78" s="79" t="s">
        <v>299</v>
      </c>
      <c r="D78" s="79" t="s">
        <v>300</v>
      </c>
      <c r="E78" s="79" t="s">
        <v>179</v>
      </c>
      <c r="F78" s="71">
        <v>7</v>
      </c>
      <c r="G78" s="71"/>
      <c r="H78" s="83">
        <f t="shared" si="1"/>
        <v>0</v>
      </c>
      <c r="I78" s="56"/>
    </row>
    <row r="79" spans="2:9" x14ac:dyDescent="0.25">
      <c r="B79" s="112">
        <v>74</v>
      </c>
      <c r="C79" s="79" t="s">
        <v>299</v>
      </c>
      <c r="D79" s="79" t="s">
        <v>301</v>
      </c>
      <c r="E79" s="79" t="s">
        <v>3</v>
      </c>
      <c r="F79" s="72">
        <v>6</v>
      </c>
      <c r="G79" s="71"/>
      <c r="H79" s="83">
        <f t="shared" si="1"/>
        <v>0</v>
      </c>
      <c r="I79" s="67"/>
    </row>
    <row r="80" spans="2:9" x14ac:dyDescent="0.25">
      <c r="B80" s="112">
        <v>75</v>
      </c>
      <c r="C80" s="79" t="s">
        <v>299</v>
      </c>
      <c r="D80" s="79" t="s">
        <v>301</v>
      </c>
      <c r="E80" s="79" t="s">
        <v>4</v>
      </c>
      <c r="F80" s="72">
        <v>92</v>
      </c>
      <c r="G80" s="71"/>
      <c r="H80" s="83">
        <f t="shared" si="1"/>
        <v>0</v>
      </c>
      <c r="I80" s="67"/>
    </row>
    <row r="81" spans="2:9" x14ac:dyDescent="0.25">
      <c r="B81" s="112">
        <v>76</v>
      </c>
      <c r="C81" s="79" t="s">
        <v>299</v>
      </c>
      <c r="D81" s="79" t="s">
        <v>301</v>
      </c>
      <c r="E81" s="79" t="s">
        <v>6</v>
      </c>
      <c r="F81" s="72">
        <v>18</v>
      </c>
      <c r="G81" s="71"/>
      <c r="H81" s="83">
        <f t="shared" si="1"/>
        <v>0</v>
      </c>
      <c r="I81" s="67"/>
    </row>
    <row r="82" spans="2:9" x14ac:dyDescent="0.25">
      <c r="B82" s="112">
        <v>77</v>
      </c>
      <c r="C82" s="79" t="s">
        <v>299</v>
      </c>
      <c r="D82" s="79" t="s">
        <v>301</v>
      </c>
      <c r="E82" s="79" t="s">
        <v>7</v>
      </c>
      <c r="F82" s="72">
        <v>6</v>
      </c>
      <c r="G82" s="71"/>
      <c r="H82" s="83">
        <f t="shared" si="1"/>
        <v>0</v>
      </c>
      <c r="I82" s="67"/>
    </row>
    <row r="83" spans="2:9" x14ac:dyDescent="0.25">
      <c r="B83" s="112">
        <v>78</v>
      </c>
      <c r="C83" s="79" t="s">
        <v>299</v>
      </c>
      <c r="D83" s="79" t="s">
        <v>301</v>
      </c>
      <c r="E83" s="79" t="s">
        <v>8</v>
      </c>
      <c r="F83" s="72">
        <v>63</v>
      </c>
      <c r="G83" s="71"/>
      <c r="H83" s="83">
        <f t="shared" si="1"/>
        <v>0</v>
      </c>
      <c r="I83" s="67"/>
    </row>
    <row r="84" spans="2:9" x14ac:dyDescent="0.25">
      <c r="B84" s="112">
        <v>79</v>
      </c>
      <c r="C84" s="79" t="s">
        <v>299</v>
      </c>
      <c r="D84" s="79" t="s">
        <v>301</v>
      </c>
      <c r="E84" s="79" t="s">
        <v>9</v>
      </c>
      <c r="F84" s="72">
        <v>3</v>
      </c>
      <c r="G84" s="71"/>
      <c r="H84" s="83">
        <f t="shared" si="1"/>
        <v>0</v>
      </c>
      <c r="I84" s="67"/>
    </row>
    <row r="85" spans="2:9" x14ac:dyDescent="0.25">
      <c r="B85" s="112">
        <v>80</v>
      </c>
      <c r="C85" s="79" t="s">
        <v>299</v>
      </c>
      <c r="D85" s="79" t="s">
        <v>301</v>
      </c>
      <c r="E85" s="79" t="s">
        <v>11</v>
      </c>
      <c r="F85" s="72">
        <v>2</v>
      </c>
      <c r="G85" s="71"/>
      <c r="H85" s="83">
        <f t="shared" si="1"/>
        <v>0</v>
      </c>
      <c r="I85" s="67"/>
    </row>
    <row r="86" spans="2:9" x14ac:dyDescent="0.25">
      <c r="B86" s="112">
        <v>81</v>
      </c>
      <c r="C86" s="79" t="s">
        <v>299</v>
      </c>
      <c r="D86" s="79" t="s">
        <v>301</v>
      </c>
      <c r="E86" s="79" t="s">
        <v>18</v>
      </c>
      <c r="F86" s="72">
        <v>8</v>
      </c>
      <c r="G86" s="71"/>
      <c r="H86" s="83">
        <f t="shared" si="1"/>
        <v>0</v>
      </c>
      <c r="I86" s="67"/>
    </row>
    <row r="87" spans="2:9" x14ac:dyDescent="0.25">
      <c r="B87" s="112">
        <v>82</v>
      </c>
      <c r="C87" s="79" t="s">
        <v>299</v>
      </c>
      <c r="D87" s="79" t="s">
        <v>301</v>
      </c>
      <c r="E87" s="79" t="s">
        <v>19</v>
      </c>
      <c r="F87" s="72">
        <v>129</v>
      </c>
      <c r="G87" s="71"/>
      <c r="H87" s="83">
        <f t="shared" si="1"/>
        <v>0</v>
      </c>
      <c r="I87" s="67"/>
    </row>
    <row r="88" spans="2:9" x14ac:dyDescent="0.25">
      <c r="B88" s="112">
        <v>83</v>
      </c>
      <c r="C88" s="79" t="s">
        <v>299</v>
      </c>
      <c r="D88" s="79" t="s">
        <v>301</v>
      </c>
      <c r="E88" s="79" t="s">
        <v>20</v>
      </c>
      <c r="F88" s="72">
        <v>90</v>
      </c>
      <c r="G88" s="71"/>
      <c r="H88" s="83">
        <f t="shared" si="1"/>
        <v>0</v>
      </c>
      <c r="I88" s="67"/>
    </row>
    <row r="89" spans="2:9" x14ac:dyDescent="0.25">
      <c r="B89" s="112">
        <v>84</v>
      </c>
      <c r="C89" s="79" t="s">
        <v>299</v>
      </c>
      <c r="D89" s="79" t="s">
        <v>301</v>
      </c>
      <c r="E89" s="79" t="s">
        <v>21</v>
      </c>
      <c r="F89" s="72">
        <v>422</v>
      </c>
      <c r="G89" s="71"/>
      <c r="H89" s="83">
        <f t="shared" si="1"/>
        <v>0</v>
      </c>
      <c r="I89" s="67"/>
    </row>
    <row r="90" spans="2:9" x14ac:dyDescent="0.25">
      <c r="B90" s="112">
        <v>85</v>
      </c>
      <c r="C90" s="79" t="s">
        <v>299</v>
      </c>
      <c r="D90" s="79" t="s">
        <v>301</v>
      </c>
      <c r="E90" s="79" t="s">
        <v>22</v>
      </c>
      <c r="F90" s="72">
        <v>9</v>
      </c>
      <c r="G90" s="71"/>
      <c r="H90" s="83">
        <f t="shared" si="1"/>
        <v>0</v>
      </c>
      <c r="I90" s="67"/>
    </row>
    <row r="91" spans="2:9" x14ac:dyDescent="0.25">
      <c r="B91" s="112">
        <v>86</v>
      </c>
      <c r="C91" s="79" t="s">
        <v>299</v>
      </c>
      <c r="D91" s="79" t="s">
        <v>301</v>
      </c>
      <c r="E91" s="79" t="s">
        <v>23</v>
      </c>
      <c r="F91" s="72">
        <v>9</v>
      </c>
      <c r="G91" s="71"/>
      <c r="H91" s="83">
        <f t="shared" si="1"/>
        <v>0</v>
      </c>
      <c r="I91" s="67"/>
    </row>
    <row r="92" spans="2:9" x14ac:dyDescent="0.25">
      <c r="B92" s="112">
        <v>87</v>
      </c>
      <c r="C92" s="79" t="s">
        <v>299</v>
      </c>
      <c r="D92" s="79" t="s">
        <v>301</v>
      </c>
      <c r="E92" s="79" t="s">
        <v>24</v>
      </c>
      <c r="F92" s="72">
        <v>2</v>
      </c>
      <c r="G92" s="71"/>
      <c r="H92" s="83">
        <f t="shared" si="1"/>
        <v>0</v>
      </c>
      <c r="I92" s="67"/>
    </row>
    <row r="93" spans="2:9" x14ac:dyDescent="0.25">
      <c r="B93" s="112">
        <v>88</v>
      </c>
      <c r="C93" s="79" t="s">
        <v>299</v>
      </c>
      <c r="D93" s="79" t="s">
        <v>301</v>
      </c>
      <c r="E93" s="79" t="s">
        <v>25</v>
      </c>
      <c r="F93" s="72">
        <v>9</v>
      </c>
      <c r="G93" s="71"/>
      <c r="H93" s="83">
        <f t="shared" si="1"/>
        <v>0</v>
      </c>
      <c r="I93" s="67"/>
    </row>
    <row r="94" spans="2:9" x14ac:dyDescent="0.25">
      <c r="B94" s="112">
        <v>89</v>
      </c>
      <c r="C94" s="79" t="s">
        <v>299</v>
      </c>
      <c r="D94" s="79" t="s">
        <v>301</v>
      </c>
      <c r="E94" s="79" t="s">
        <v>26</v>
      </c>
      <c r="F94" s="72">
        <v>41</v>
      </c>
      <c r="G94" s="71"/>
      <c r="H94" s="83">
        <f t="shared" si="1"/>
        <v>0</v>
      </c>
      <c r="I94" s="67"/>
    </row>
    <row r="95" spans="2:9" x14ac:dyDescent="0.25">
      <c r="B95" s="112">
        <v>90</v>
      </c>
      <c r="C95" s="79" t="s">
        <v>299</v>
      </c>
      <c r="D95" s="79" t="s">
        <v>301</v>
      </c>
      <c r="E95" s="79" t="s">
        <v>27</v>
      </c>
      <c r="F95" s="72">
        <v>18</v>
      </c>
      <c r="G95" s="71"/>
      <c r="H95" s="83">
        <f t="shared" si="1"/>
        <v>0</v>
      </c>
      <c r="I95" s="67"/>
    </row>
    <row r="96" spans="2:9" x14ac:dyDescent="0.25">
      <c r="B96" s="112">
        <v>91</v>
      </c>
      <c r="C96" s="79" t="s">
        <v>299</v>
      </c>
      <c r="D96" s="79" t="s">
        <v>301</v>
      </c>
      <c r="E96" s="79" t="s">
        <v>28</v>
      </c>
      <c r="F96" s="72">
        <v>6452</v>
      </c>
      <c r="G96" s="71"/>
      <c r="H96" s="83">
        <f t="shared" si="1"/>
        <v>0</v>
      </c>
      <c r="I96" s="67"/>
    </row>
    <row r="97" spans="2:9" x14ac:dyDescent="0.25">
      <c r="B97" s="112">
        <v>92</v>
      </c>
      <c r="C97" s="79" t="s">
        <v>299</v>
      </c>
      <c r="D97" s="79" t="s">
        <v>301</v>
      </c>
      <c r="E97" s="79" t="s">
        <v>29</v>
      </c>
      <c r="F97" s="72">
        <v>464</v>
      </c>
      <c r="G97" s="71"/>
      <c r="H97" s="83">
        <f t="shared" si="1"/>
        <v>0</v>
      </c>
      <c r="I97" s="67"/>
    </row>
    <row r="98" spans="2:9" x14ac:dyDescent="0.25">
      <c r="B98" s="112">
        <v>93</v>
      </c>
      <c r="C98" s="79" t="s">
        <v>299</v>
      </c>
      <c r="D98" s="79" t="s">
        <v>301</v>
      </c>
      <c r="E98" s="79" t="s">
        <v>30</v>
      </c>
      <c r="F98" s="72">
        <v>2</v>
      </c>
      <c r="G98" s="71"/>
      <c r="H98" s="83">
        <f t="shared" si="1"/>
        <v>0</v>
      </c>
      <c r="I98" s="67"/>
    </row>
    <row r="99" spans="2:9" x14ac:dyDescent="0.25">
      <c r="B99" s="112">
        <v>94</v>
      </c>
      <c r="C99" s="79" t="s">
        <v>299</v>
      </c>
      <c r="D99" s="79" t="s">
        <v>301</v>
      </c>
      <c r="E99" s="79" t="s">
        <v>31</v>
      </c>
      <c r="F99" s="72">
        <v>17</v>
      </c>
      <c r="G99" s="71"/>
      <c r="H99" s="83">
        <f t="shared" si="1"/>
        <v>0</v>
      </c>
      <c r="I99" s="67"/>
    </row>
    <row r="100" spans="2:9" x14ac:dyDescent="0.25">
      <c r="B100" s="112">
        <v>95</v>
      </c>
      <c r="C100" s="79" t="s">
        <v>299</v>
      </c>
      <c r="D100" s="79" t="s">
        <v>301</v>
      </c>
      <c r="E100" s="79" t="s">
        <v>32</v>
      </c>
      <c r="F100" s="72">
        <v>335</v>
      </c>
      <c r="G100" s="71"/>
      <c r="H100" s="83">
        <f t="shared" si="1"/>
        <v>0</v>
      </c>
      <c r="I100" s="67"/>
    </row>
    <row r="101" spans="2:9" x14ac:dyDescent="0.25">
      <c r="B101" s="112">
        <v>96</v>
      </c>
      <c r="C101" s="79" t="s">
        <v>299</v>
      </c>
      <c r="D101" s="79" t="s">
        <v>301</v>
      </c>
      <c r="E101" s="79" t="s">
        <v>33</v>
      </c>
      <c r="F101" s="72">
        <v>83</v>
      </c>
      <c r="G101" s="71"/>
      <c r="H101" s="83">
        <f t="shared" si="1"/>
        <v>0</v>
      </c>
      <c r="I101" s="67"/>
    </row>
    <row r="102" spans="2:9" x14ac:dyDescent="0.25">
      <c r="B102" s="112">
        <v>97</v>
      </c>
      <c r="C102" s="79" t="s">
        <v>299</v>
      </c>
      <c r="D102" s="79" t="s">
        <v>301</v>
      </c>
      <c r="E102" s="79" t="s">
        <v>34</v>
      </c>
      <c r="F102" s="72">
        <v>215</v>
      </c>
      <c r="G102" s="71"/>
      <c r="H102" s="83">
        <f t="shared" si="1"/>
        <v>0</v>
      </c>
      <c r="I102" s="67"/>
    </row>
    <row r="103" spans="2:9" x14ac:dyDescent="0.25">
      <c r="B103" s="112">
        <v>98</v>
      </c>
      <c r="C103" s="79" t="s">
        <v>299</v>
      </c>
      <c r="D103" s="79" t="s">
        <v>301</v>
      </c>
      <c r="E103" s="79" t="s">
        <v>35</v>
      </c>
      <c r="F103" s="72">
        <v>2</v>
      </c>
      <c r="G103" s="71"/>
      <c r="H103" s="83">
        <f t="shared" si="1"/>
        <v>0</v>
      </c>
      <c r="I103" s="67"/>
    </row>
    <row r="104" spans="2:9" x14ac:dyDescent="0.25">
      <c r="B104" s="112">
        <v>99</v>
      </c>
      <c r="C104" s="79" t="s">
        <v>299</v>
      </c>
      <c r="D104" s="79" t="s">
        <v>301</v>
      </c>
      <c r="E104" s="79" t="s">
        <v>36</v>
      </c>
      <c r="F104" s="72">
        <v>17</v>
      </c>
      <c r="G104" s="71"/>
      <c r="H104" s="83">
        <f t="shared" si="1"/>
        <v>0</v>
      </c>
      <c r="I104" s="67"/>
    </row>
    <row r="105" spans="2:9" x14ac:dyDescent="0.25">
      <c r="B105" s="112">
        <v>100</v>
      </c>
      <c r="C105" s="79" t="s">
        <v>299</v>
      </c>
      <c r="D105" s="79" t="s">
        <v>301</v>
      </c>
      <c r="E105" s="79" t="s">
        <v>37</v>
      </c>
      <c r="F105" s="72">
        <v>276</v>
      </c>
      <c r="G105" s="71"/>
      <c r="H105" s="83">
        <f t="shared" si="1"/>
        <v>0</v>
      </c>
      <c r="I105" s="67"/>
    </row>
    <row r="106" spans="2:9" x14ac:dyDescent="0.25">
      <c r="B106" s="112">
        <v>101</v>
      </c>
      <c r="C106" s="79" t="s">
        <v>299</v>
      </c>
      <c r="D106" s="79" t="s">
        <v>301</v>
      </c>
      <c r="E106" s="79" t="s">
        <v>38</v>
      </c>
      <c r="F106" s="72">
        <v>1625</v>
      </c>
      <c r="G106" s="71"/>
      <c r="H106" s="83">
        <f t="shared" si="1"/>
        <v>0</v>
      </c>
      <c r="I106" s="67"/>
    </row>
    <row r="107" spans="2:9" x14ac:dyDescent="0.25">
      <c r="B107" s="112">
        <v>102</v>
      </c>
      <c r="C107" s="79" t="s">
        <v>299</v>
      </c>
      <c r="D107" s="79" t="s">
        <v>301</v>
      </c>
      <c r="E107" s="79" t="s">
        <v>39</v>
      </c>
      <c r="F107" s="72">
        <v>29</v>
      </c>
      <c r="G107" s="71"/>
      <c r="H107" s="83">
        <f t="shared" si="1"/>
        <v>0</v>
      </c>
      <c r="I107" s="67"/>
    </row>
    <row r="108" spans="2:9" x14ac:dyDescent="0.25">
      <c r="B108" s="112">
        <v>103</v>
      </c>
      <c r="C108" s="79" t="s">
        <v>299</v>
      </c>
      <c r="D108" s="79" t="s">
        <v>301</v>
      </c>
      <c r="E108" s="79" t="s">
        <v>40</v>
      </c>
      <c r="F108" s="72">
        <v>29</v>
      </c>
      <c r="G108" s="71"/>
      <c r="H108" s="83">
        <f t="shared" si="1"/>
        <v>0</v>
      </c>
      <c r="I108" s="67"/>
    </row>
    <row r="109" spans="2:9" x14ac:dyDescent="0.25">
      <c r="B109" s="112">
        <v>104</v>
      </c>
      <c r="C109" s="79" t="s">
        <v>299</v>
      </c>
      <c r="D109" s="79" t="s">
        <v>301</v>
      </c>
      <c r="E109" s="79" t="s">
        <v>41</v>
      </c>
      <c r="F109" s="72">
        <v>959</v>
      </c>
      <c r="G109" s="71"/>
      <c r="H109" s="83">
        <f t="shared" si="1"/>
        <v>0</v>
      </c>
      <c r="I109" s="67"/>
    </row>
    <row r="110" spans="2:9" x14ac:dyDescent="0.25">
      <c r="B110" s="112">
        <v>105</v>
      </c>
      <c r="C110" s="79" t="s">
        <v>299</v>
      </c>
      <c r="D110" s="79" t="s">
        <v>301</v>
      </c>
      <c r="E110" s="79" t="s">
        <v>42</v>
      </c>
      <c r="F110" s="72">
        <v>12</v>
      </c>
      <c r="G110" s="71"/>
      <c r="H110" s="83">
        <f t="shared" si="1"/>
        <v>0</v>
      </c>
      <c r="I110" s="67"/>
    </row>
    <row r="111" spans="2:9" x14ac:dyDescent="0.25">
      <c r="B111" s="112">
        <v>106</v>
      </c>
      <c r="C111" s="79" t="s">
        <v>299</v>
      </c>
      <c r="D111" s="79" t="s">
        <v>301</v>
      </c>
      <c r="E111" s="79" t="s">
        <v>43</v>
      </c>
      <c r="F111" s="72">
        <v>797</v>
      </c>
      <c r="G111" s="71"/>
      <c r="H111" s="83">
        <f t="shared" si="1"/>
        <v>0</v>
      </c>
      <c r="I111" s="67"/>
    </row>
    <row r="112" spans="2:9" x14ac:dyDescent="0.25">
      <c r="B112" s="112">
        <v>107</v>
      </c>
      <c r="C112" s="79" t="s">
        <v>299</v>
      </c>
      <c r="D112" s="79" t="s">
        <v>301</v>
      </c>
      <c r="E112" s="79" t="s">
        <v>44</v>
      </c>
      <c r="F112" s="72">
        <v>369</v>
      </c>
      <c r="G112" s="71"/>
      <c r="H112" s="83">
        <f t="shared" si="1"/>
        <v>0</v>
      </c>
      <c r="I112" s="67"/>
    </row>
    <row r="113" spans="2:9" x14ac:dyDescent="0.25">
      <c r="B113" s="112">
        <v>108</v>
      </c>
      <c r="C113" s="79" t="s">
        <v>299</v>
      </c>
      <c r="D113" s="79" t="s">
        <v>301</v>
      </c>
      <c r="E113" s="79" t="s">
        <v>45</v>
      </c>
      <c r="F113" s="72">
        <v>677</v>
      </c>
      <c r="G113" s="71"/>
      <c r="H113" s="83">
        <f t="shared" si="1"/>
        <v>0</v>
      </c>
      <c r="I113" s="67"/>
    </row>
    <row r="114" spans="2:9" x14ac:dyDescent="0.25">
      <c r="B114" s="112">
        <v>109</v>
      </c>
      <c r="C114" s="79" t="s">
        <v>299</v>
      </c>
      <c r="D114" s="79" t="s">
        <v>301</v>
      </c>
      <c r="E114" s="79" t="s">
        <v>46</v>
      </c>
      <c r="F114" s="72">
        <v>41</v>
      </c>
      <c r="G114" s="71"/>
      <c r="H114" s="83">
        <f t="shared" si="1"/>
        <v>0</v>
      </c>
      <c r="I114" s="67"/>
    </row>
    <row r="115" spans="2:9" x14ac:dyDescent="0.25">
      <c r="B115" s="112">
        <v>110</v>
      </c>
      <c r="C115" s="79" t="s">
        <v>299</v>
      </c>
      <c r="D115" s="79" t="s">
        <v>301</v>
      </c>
      <c r="E115" s="79" t="s">
        <v>47</v>
      </c>
      <c r="F115" s="72">
        <v>41</v>
      </c>
      <c r="G115" s="71"/>
      <c r="H115" s="83">
        <f t="shared" si="1"/>
        <v>0</v>
      </c>
      <c r="I115" s="67"/>
    </row>
    <row r="116" spans="2:9" x14ac:dyDescent="0.25">
      <c r="B116" s="112">
        <v>111</v>
      </c>
      <c r="C116" s="79" t="s">
        <v>299</v>
      </c>
      <c r="D116" s="79" t="s">
        <v>301</v>
      </c>
      <c r="E116" s="79" t="s">
        <v>48</v>
      </c>
      <c r="F116" s="72">
        <v>303</v>
      </c>
      <c r="G116" s="71"/>
      <c r="H116" s="83">
        <f t="shared" si="1"/>
        <v>0</v>
      </c>
      <c r="I116" s="67"/>
    </row>
    <row r="117" spans="2:9" x14ac:dyDescent="0.25">
      <c r="B117" s="112">
        <v>112</v>
      </c>
      <c r="C117" s="79" t="s">
        <v>299</v>
      </c>
      <c r="D117" s="79" t="s">
        <v>301</v>
      </c>
      <c r="E117" s="79" t="s">
        <v>49</v>
      </c>
      <c r="F117" s="72">
        <v>26</v>
      </c>
      <c r="G117" s="71"/>
      <c r="H117" s="83">
        <f t="shared" si="1"/>
        <v>0</v>
      </c>
      <c r="I117" s="67"/>
    </row>
    <row r="118" spans="2:9" x14ac:dyDescent="0.25">
      <c r="B118" s="112">
        <v>113</v>
      </c>
      <c r="C118" s="79" t="s">
        <v>299</v>
      </c>
      <c r="D118" s="79" t="s">
        <v>301</v>
      </c>
      <c r="E118" s="79" t="s">
        <v>50</v>
      </c>
      <c r="F118" s="72">
        <v>2397</v>
      </c>
      <c r="G118" s="71"/>
      <c r="H118" s="83">
        <f t="shared" si="1"/>
        <v>0</v>
      </c>
      <c r="I118" s="67"/>
    </row>
    <row r="119" spans="2:9" x14ac:dyDescent="0.25">
      <c r="B119" s="112">
        <v>114</v>
      </c>
      <c r="C119" s="79" t="s">
        <v>299</v>
      </c>
      <c r="D119" s="79" t="s">
        <v>301</v>
      </c>
      <c r="E119" s="79" t="s">
        <v>51</v>
      </c>
      <c r="F119" s="72">
        <v>17</v>
      </c>
      <c r="G119" s="71"/>
      <c r="H119" s="83">
        <f t="shared" si="1"/>
        <v>0</v>
      </c>
      <c r="I119" s="67"/>
    </row>
    <row r="120" spans="2:9" x14ac:dyDescent="0.25">
      <c r="B120" s="112">
        <v>115</v>
      </c>
      <c r="C120" s="79" t="s">
        <v>299</v>
      </c>
      <c r="D120" s="79" t="s">
        <v>301</v>
      </c>
      <c r="E120" s="79" t="s">
        <v>52</v>
      </c>
      <c r="F120" s="72">
        <v>443</v>
      </c>
      <c r="G120" s="71"/>
      <c r="H120" s="83">
        <f t="shared" si="1"/>
        <v>0</v>
      </c>
      <c r="I120" s="67"/>
    </row>
    <row r="121" spans="2:9" x14ac:dyDescent="0.25">
      <c r="B121" s="112">
        <v>116</v>
      </c>
      <c r="C121" s="79" t="s">
        <v>299</v>
      </c>
      <c r="D121" s="79" t="s">
        <v>301</v>
      </c>
      <c r="E121" s="79" t="s">
        <v>53</v>
      </c>
      <c r="F121" s="72">
        <v>12</v>
      </c>
      <c r="G121" s="71"/>
      <c r="H121" s="83">
        <f t="shared" si="1"/>
        <v>0</v>
      </c>
      <c r="I121" s="67"/>
    </row>
    <row r="122" spans="2:9" x14ac:dyDescent="0.25">
      <c r="B122" s="112">
        <v>117</v>
      </c>
      <c r="C122" s="79" t="s">
        <v>299</v>
      </c>
      <c r="D122" s="79" t="s">
        <v>301</v>
      </c>
      <c r="E122" s="79" t="s">
        <v>54</v>
      </c>
      <c r="F122" s="72">
        <v>5</v>
      </c>
      <c r="G122" s="71"/>
      <c r="H122" s="83">
        <f t="shared" si="1"/>
        <v>0</v>
      </c>
      <c r="I122" s="67"/>
    </row>
    <row r="123" spans="2:9" x14ac:dyDescent="0.25">
      <c r="B123" s="112">
        <v>118</v>
      </c>
      <c r="C123" s="79" t="s">
        <v>299</v>
      </c>
      <c r="D123" s="79" t="s">
        <v>301</v>
      </c>
      <c r="E123" s="79" t="s">
        <v>55</v>
      </c>
      <c r="F123" s="72">
        <v>714</v>
      </c>
      <c r="G123" s="71"/>
      <c r="H123" s="83">
        <f t="shared" si="1"/>
        <v>0</v>
      </c>
      <c r="I123" s="67"/>
    </row>
    <row r="124" spans="2:9" x14ac:dyDescent="0.25">
      <c r="B124" s="112">
        <v>119</v>
      </c>
      <c r="C124" s="79" t="s">
        <v>299</v>
      </c>
      <c r="D124" s="79" t="s">
        <v>301</v>
      </c>
      <c r="E124" s="79" t="s">
        <v>56</v>
      </c>
      <c r="F124" s="72">
        <v>45</v>
      </c>
      <c r="G124" s="71"/>
      <c r="H124" s="83">
        <f t="shared" si="1"/>
        <v>0</v>
      </c>
      <c r="I124" s="67"/>
    </row>
    <row r="125" spans="2:9" x14ac:dyDescent="0.25">
      <c r="B125" s="112">
        <v>120</v>
      </c>
      <c r="C125" s="79" t="s">
        <v>299</v>
      </c>
      <c r="D125" s="79" t="s">
        <v>301</v>
      </c>
      <c r="E125" s="79" t="s">
        <v>57</v>
      </c>
      <c r="F125" s="72">
        <v>3030</v>
      </c>
      <c r="G125" s="71"/>
      <c r="H125" s="83">
        <f t="shared" si="1"/>
        <v>0</v>
      </c>
      <c r="I125" s="67"/>
    </row>
    <row r="126" spans="2:9" x14ac:dyDescent="0.25">
      <c r="B126" s="112">
        <v>121</v>
      </c>
      <c r="C126" s="79" t="s">
        <v>299</v>
      </c>
      <c r="D126" s="79" t="s">
        <v>301</v>
      </c>
      <c r="E126" s="79" t="s">
        <v>58</v>
      </c>
      <c r="F126" s="72">
        <v>57</v>
      </c>
      <c r="G126" s="71"/>
      <c r="H126" s="83">
        <f t="shared" si="1"/>
        <v>0</v>
      </c>
      <c r="I126" s="67"/>
    </row>
    <row r="127" spans="2:9" x14ac:dyDescent="0.25">
      <c r="B127" s="112">
        <v>122</v>
      </c>
      <c r="C127" s="79" t="s">
        <v>299</v>
      </c>
      <c r="D127" s="79" t="s">
        <v>301</v>
      </c>
      <c r="E127" s="79" t="s">
        <v>59</v>
      </c>
      <c r="F127" s="72">
        <v>105</v>
      </c>
      <c r="G127" s="71"/>
      <c r="H127" s="83">
        <f t="shared" si="1"/>
        <v>0</v>
      </c>
      <c r="I127" s="67"/>
    </row>
    <row r="128" spans="2:9" x14ac:dyDescent="0.25">
      <c r="B128" s="112">
        <v>123</v>
      </c>
      <c r="C128" s="79" t="s">
        <v>299</v>
      </c>
      <c r="D128" s="79" t="s">
        <v>301</v>
      </c>
      <c r="E128" s="79" t="s">
        <v>60</v>
      </c>
      <c r="F128" s="72">
        <v>2205</v>
      </c>
      <c r="G128" s="71"/>
      <c r="H128" s="83">
        <f t="shared" si="1"/>
        <v>0</v>
      </c>
      <c r="I128" s="67"/>
    </row>
    <row r="129" spans="2:9" x14ac:dyDescent="0.25">
      <c r="B129" s="112">
        <v>124</v>
      </c>
      <c r="C129" s="79" t="s">
        <v>299</v>
      </c>
      <c r="D129" s="79" t="s">
        <v>301</v>
      </c>
      <c r="E129" s="79" t="s">
        <v>61</v>
      </c>
      <c r="F129" s="72">
        <v>15</v>
      </c>
      <c r="G129" s="71"/>
      <c r="H129" s="83">
        <f t="shared" si="1"/>
        <v>0</v>
      </c>
      <c r="I129" s="67"/>
    </row>
    <row r="130" spans="2:9" x14ac:dyDescent="0.25">
      <c r="B130" s="112">
        <v>125</v>
      </c>
      <c r="C130" s="79" t="s">
        <v>299</v>
      </c>
      <c r="D130" s="79" t="s">
        <v>301</v>
      </c>
      <c r="E130" s="79" t="s">
        <v>62</v>
      </c>
      <c r="F130" s="72">
        <v>140</v>
      </c>
      <c r="G130" s="71"/>
      <c r="H130" s="83">
        <f t="shared" si="1"/>
        <v>0</v>
      </c>
      <c r="I130" s="67"/>
    </row>
    <row r="131" spans="2:9" x14ac:dyDescent="0.25">
      <c r="B131" s="112">
        <v>126</v>
      </c>
      <c r="C131" s="79" t="s">
        <v>299</v>
      </c>
      <c r="D131" s="79" t="s">
        <v>301</v>
      </c>
      <c r="E131" s="79" t="s">
        <v>63</v>
      </c>
      <c r="F131" s="72">
        <v>101</v>
      </c>
      <c r="G131" s="71"/>
      <c r="H131" s="83">
        <f t="shared" si="1"/>
        <v>0</v>
      </c>
      <c r="I131" s="67"/>
    </row>
    <row r="132" spans="2:9" x14ac:dyDescent="0.25">
      <c r="B132" s="112">
        <v>127</v>
      </c>
      <c r="C132" s="79" t="s">
        <v>299</v>
      </c>
      <c r="D132" s="79" t="s">
        <v>301</v>
      </c>
      <c r="E132" s="79" t="s">
        <v>64</v>
      </c>
      <c r="F132" s="72">
        <v>180</v>
      </c>
      <c r="G132" s="71"/>
      <c r="H132" s="83">
        <f t="shared" si="1"/>
        <v>0</v>
      </c>
      <c r="I132" s="67"/>
    </row>
    <row r="133" spans="2:9" x14ac:dyDescent="0.25">
      <c r="B133" s="112">
        <v>128</v>
      </c>
      <c r="C133" s="79" t="s">
        <v>299</v>
      </c>
      <c r="D133" s="79" t="s">
        <v>301</v>
      </c>
      <c r="E133" s="79" t="s">
        <v>65</v>
      </c>
      <c r="F133" s="72">
        <v>32</v>
      </c>
      <c r="G133" s="71"/>
      <c r="H133" s="83">
        <f t="shared" si="1"/>
        <v>0</v>
      </c>
      <c r="I133" s="67"/>
    </row>
    <row r="134" spans="2:9" x14ac:dyDescent="0.25">
      <c r="B134" s="112">
        <v>129</v>
      </c>
      <c r="C134" s="79" t="s">
        <v>299</v>
      </c>
      <c r="D134" s="79" t="s">
        <v>301</v>
      </c>
      <c r="E134" s="79" t="s">
        <v>66</v>
      </c>
      <c r="F134" s="72">
        <v>251</v>
      </c>
      <c r="G134" s="71"/>
      <c r="H134" s="83">
        <f t="shared" ref="H134:H150" si="2">SUM(F134*G134)</f>
        <v>0</v>
      </c>
      <c r="I134" s="67"/>
    </row>
    <row r="135" spans="2:9" x14ac:dyDescent="0.25">
      <c r="B135" s="112">
        <v>130</v>
      </c>
      <c r="C135" s="79" t="s">
        <v>299</v>
      </c>
      <c r="D135" s="79" t="s">
        <v>301</v>
      </c>
      <c r="E135" s="79" t="s">
        <v>67</v>
      </c>
      <c r="F135" s="72">
        <v>8</v>
      </c>
      <c r="G135" s="71"/>
      <c r="H135" s="83">
        <f t="shared" si="2"/>
        <v>0</v>
      </c>
      <c r="I135" s="67"/>
    </row>
    <row r="136" spans="2:9" x14ac:dyDescent="0.25">
      <c r="B136" s="112">
        <v>131</v>
      </c>
      <c r="C136" s="79" t="s">
        <v>299</v>
      </c>
      <c r="D136" s="79" t="s">
        <v>301</v>
      </c>
      <c r="E136" s="79" t="s">
        <v>68</v>
      </c>
      <c r="F136" s="72">
        <v>1067</v>
      </c>
      <c r="G136" s="71"/>
      <c r="H136" s="83">
        <f t="shared" si="2"/>
        <v>0</v>
      </c>
      <c r="I136" s="67"/>
    </row>
    <row r="137" spans="2:9" x14ac:dyDescent="0.25">
      <c r="B137" s="112">
        <v>132</v>
      </c>
      <c r="C137" s="79" t="s">
        <v>299</v>
      </c>
      <c r="D137" s="79" t="s">
        <v>301</v>
      </c>
      <c r="E137" s="79" t="s">
        <v>69</v>
      </c>
      <c r="F137" s="72">
        <v>2</v>
      </c>
      <c r="G137" s="71"/>
      <c r="H137" s="83">
        <f t="shared" si="2"/>
        <v>0</v>
      </c>
      <c r="I137" s="67"/>
    </row>
    <row r="138" spans="2:9" x14ac:dyDescent="0.25">
      <c r="B138" s="112">
        <v>133</v>
      </c>
      <c r="C138" s="79" t="s">
        <v>299</v>
      </c>
      <c r="D138" s="79" t="s">
        <v>301</v>
      </c>
      <c r="E138" s="79" t="s">
        <v>70</v>
      </c>
      <c r="F138" s="72">
        <v>57</v>
      </c>
      <c r="G138" s="71"/>
      <c r="H138" s="83">
        <f t="shared" si="2"/>
        <v>0</v>
      </c>
      <c r="I138" s="67"/>
    </row>
    <row r="139" spans="2:9" x14ac:dyDescent="0.25">
      <c r="B139" s="112">
        <v>134</v>
      </c>
      <c r="C139" s="79" t="s">
        <v>299</v>
      </c>
      <c r="D139" s="79" t="s">
        <v>301</v>
      </c>
      <c r="E139" s="79" t="s">
        <v>71</v>
      </c>
      <c r="F139" s="72">
        <v>5</v>
      </c>
      <c r="G139" s="71"/>
      <c r="H139" s="83">
        <f t="shared" si="2"/>
        <v>0</v>
      </c>
      <c r="I139" s="67"/>
    </row>
    <row r="140" spans="2:9" x14ac:dyDescent="0.25">
      <c r="B140" s="112">
        <v>135</v>
      </c>
      <c r="C140" s="79" t="s">
        <v>299</v>
      </c>
      <c r="D140" s="79" t="s">
        <v>301</v>
      </c>
      <c r="E140" s="79" t="s">
        <v>72</v>
      </c>
      <c r="F140" s="72">
        <v>591</v>
      </c>
      <c r="G140" s="71"/>
      <c r="H140" s="83">
        <f t="shared" si="2"/>
        <v>0</v>
      </c>
      <c r="I140" s="67"/>
    </row>
    <row r="141" spans="2:9" x14ac:dyDescent="0.25">
      <c r="B141" s="112">
        <v>136</v>
      </c>
      <c r="C141" s="79" t="s">
        <v>299</v>
      </c>
      <c r="D141" s="79" t="s">
        <v>301</v>
      </c>
      <c r="E141" s="79" t="s">
        <v>73</v>
      </c>
      <c r="F141" s="72">
        <v>125</v>
      </c>
      <c r="G141" s="71"/>
      <c r="H141" s="83">
        <f t="shared" si="2"/>
        <v>0</v>
      </c>
      <c r="I141" s="67"/>
    </row>
    <row r="142" spans="2:9" x14ac:dyDescent="0.25">
      <c r="B142" s="112">
        <v>137</v>
      </c>
      <c r="C142" s="79" t="s">
        <v>299</v>
      </c>
      <c r="D142" s="79" t="s">
        <v>301</v>
      </c>
      <c r="E142" s="79" t="s">
        <v>74</v>
      </c>
      <c r="F142" s="72">
        <v>3672</v>
      </c>
      <c r="G142" s="71"/>
      <c r="H142" s="83">
        <f t="shared" si="2"/>
        <v>0</v>
      </c>
      <c r="I142" s="67"/>
    </row>
    <row r="143" spans="2:9" x14ac:dyDescent="0.25">
      <c r="B143" s="112">
        <v>138</v>
      </c>
      <c r="C143" s="79" t="s">
        <v>299</v>
      </c>
      <c r="D143" s="79" t="s">
        <v>301</v>
      </c>
      <c r="E143" s="79" t="s">
        <v>75</v>
      </c>
      <c r="F143" s="72">
        <v>3</v>
      </c>
      <c r="G143" s="71"/>
      <c r="H143" s="83">
        <f t="shared" si="2"/>
        <v>0</v>
      </c>
      <c r="I143" s="67"/>
    </row>
    <row r="144" spans="2:9" x14ac:dyDescent="0.25">
      <c r="B144" s="112">
        <v>139</v>
      </c>
      <c r="C144" s="79" t="s">
        <v>299</v>
      </c>
      <c r="D144" s="79" t="s">
        <v>301</v>
      </c>
      <c r="E144" s="79" t="s">
        <v>76</v>
      </c>
      <c r="F144" s="72">
        <v>86</v>
      </c>
      <c r="G144" s="71"/>
      <c r="H144" s="83">
        <f t="shared" si="2"/>
        <v>0</v>
      </c>
      <c r="I144" s="67"/>
    </row>
    <row r="145" spans="2:9" x14ac:dyDescent="0.25">
      <c r="B145" s="112">
        <v>140</v>
      </c>
      <c r="C145" s="79" t="s">
        <v>299</v>
      </c>
      <c r="D145" s="79" t="s">
        <v>301</v>
      </c>
      <c r="E145" s="79" t="s">
        <v>77</v>
      </c>
      <c r="F145" s="72">
        <v>27</v>
      </c>
      <c r="G145" s="71"/>
      <c r="H145" s="83">
        <f t="shared" si="2"/>
        <v>0</v>
      </c>
      <c r="I145" s="67"/>
    </row>
    <row r="146" spans="2:9" x14ac:dyDescent="0.25">
      <c r="B146" s="112">
        <v>141</v>
      </c>
      <c r="C146" s="79" t="s">
        <v>299</v>
      </c>
      <c r="D146" s="79" t="s">
        <v>301</v>
      </c>
      <c r="E146" s="79" t="s">
        <v>78</v>
      </c>
      <c r="F146" s="72">
        <v>2178</v>
      </c>
      <c r="G146" s="71"/>
      <c r="H146" s="83">
        <f t="shared" si="2"/>
        <v>0</v>
      </c>
      <c r="I146" s="67"/>
    </row>
    <row r="147" spans="2:9" x14ac:dyDescent="0.25">
      <c r="B147" s="112">
        <v>142</v>
      </c>
      <c r="C147" s="79" t="s">
        <v>299</v>
      </c>
      <c r="D147" s="79" t="s">
        <v>301</v>
      </c>
      <c r="E147" s="79" t="s">
        <v>79</v>
      </c>
      <c r="F147" s="72">
        <v>605</v>
      </c>
      <c r="G147" s="71"/>
      <c r="H147" s="83">
        <f t="shared" si="2"/>
        <v>0</v>
      </c>
      <c r="I147" s="67"/>
    </row>
    <row r="148" spans="2:9" ht="30" x14ac:dyDescent="0.25">
      <c r="B148" s="112">
        <v>143</v>
      </c>
      <c r="C148" s="79" t="s">
        <v>299</v>
      </c>
      <c r="D148" s="79" t="s">
        <v>301</v>
      </c>
      <c r="E148" s="80" t="s">
        <v>86</v>
      </c>
      <c r="F148" s="72">
        <v>569</v>
      </c>
      <c r="G148" s="71"/>
      <c r="H148" s="83">
        <f t="shared" si="2"/>
        <v>0</v>
      </c>
      <c r="I148" s="67"/>
    </row>
    <row r="149" spans="2:9" x14ac:dyDescent="0.25">
      <c r="B149" s="112">
        <v>144</v>
      </c>
      <c r="C149" s="79" t="s">
        <v>299</v>
      </c>
      <c r="D149" s="79" t="s">
        <v>301</v>
      </c>
      <c r="E149" s="79" t="s">
        <v>89</v>
      </c>
      <c r="F149" s="72">
        <v>6</v>
      </c>
      <c r="G149" s="71"/>
      <c r="H149" s="83">
        <f t="shared" si="2"/>
        <v>0</v>
      </c>
      <c r="I149" s="67"/>
    </row>
    <row r="150" spans="2:9" x14ac:dyDescent="0.25">
      <c r="B150" s="112">
        <v>145</v>
      </c>
      <c r="C150" s="79" t="s">
        <v>299</v>
      </c>
      <c r="D150" s="79" t="s">
        <v>301</v>
      </c>
      <c r="E150" s="79" t="s">
        <v>179</v>
      </c>
      <c r="F150" s="72">
        <v>5</v>
      </c>
      <c r="G150" s="71"/>
      <c r="H150" s="83">
        <f t="shared" si="2"/>
        <v>0</v>
      </c>
      <c r="I150" s="67"/>
    </row>
    <row r="151" spans="2:9" x14ac:dyDescent="0.25">
      <c r="B151" s="112">
        <v>146</v>
      </c>
      <c r="C151" s="77" t="s">
        <v>302</v>
      </c>
      <c r="D151" s="77" t="s">
        <v>300</v>
      </c>
      <c r="E151" s="79" t="s">
        <v>181</v>
      </c>
      <c r="F151" s="71">
        <v>5726</v>
      </c>
      <c r="G151" s="71"/>
      <c r="H151" s="83">
        <f t="shared" ref="H151:H164" si="3">SUM(G151*F151)</f>
        <v>0</v>
      </c>
      <c r="I151" s="56"/>
    </row>
    <row r="152" spans="2:9" x14ac:dyDescent="0.25">
      <c r="B152" s="112">
        <v>147</v>
      </c>
      <c r="C152" s="77" t="s">
        <v>302</v>
      </c>
      <c r="D152" s="77" t="s">
        <v>300</v>
      </c>
      <c r="E152" s="79" t="s">
        <v>182</v>
      </c>
      <c r="F152" s="71">
        <v>180</v>
      </c>
      <c r="G152" s="71"/>
      <c r="H152" s="83">
        <f t="shared" si="3"/>
        <v>0</v>
      </c>
      <c r="I152" s="56"/>
    </row>
    <row r="153" spans="2:9" x14ac:dyDescent="0.25">
      <c r="B153" s="112">
        <v>148</v>
      </c>
      <c r="C153" s="77" t="s">
        <v>302</v>
      </c>
      <c r="D153" s="77" t="s">
        <v>300</v>
      </c>
      <c r="E153" s="79" t="s">
        <v>183</v>
      </c>
      <c r="F153" s="71">
        <v>6240</v>
      </c>
      <c r="G153" s="71"/>
      <c r="H153" s="83">
        <f t="shared" si="3"/>
        <v>0</v>
      </c>
      <c r="I153" s="56"/>
    </row>
    <row r="154" spans="2:9" x14ac:dyDescent="0.25">
      <c r="B154" s="112">
        <v>149</v>
      </c>
      <c r="C154" s="77" t="s">
        <v>302</v>
      </c>
      <c r="D154" s="77" t="s">
        <v>300</v>
      </c>
      <c r="E154" s="78" t="s">
        <v>184</v>
      </c>
      <c r="F154" s="71">
        <v>1020</v>
      </c>
      <c r="G154" s="71"/>
      <c r="H154" s="83">
        <f t="shared" si="3"/>
        <v>0</v>
      </c>
      <c r="I154" s="56"/>
    </row>
    <row r="155" spans="2:9" x14ac:dyDescent="0.25">
      <c r="B155" s="112">
        <v>150</v>
      </c>
      <c r="C155" s="77" t="s">
        <v>302</v>
      </c>
      <c r="D155" s="77" t="s">
        <v>300</v>
      </c>
      <c r="E155" s="79" t="s">
        <v>185</v>
      </c>
      <c r="F155" s="71">
        <v>154</v>
      </c>
      <c r="G155" s="71"/>
      <c r="H155" s="83">
        <f t="shared" si="3"/>
        <v>0</v>
      </c>
      <c r="I155" s="56"/>
    </row>
    <row r="156" spans="2:9" x14ac:dyDescent="0.25">
      <c r="B156" s="112">
        <v>151</v>
      </c>
      <c r="C156" s="77" t="s">
        <v>302</v>
      </c>
      <c r="D156" s="77" t="s">
        <v>300</v>
      </c>
      <c r="E156" s="78" t="s">
        <v>186</v>
      </c>
      <c r="F156" s="71">
        <v>806</v>
      </c>
      <c r="G156" s="71"/>
      <c r="H156" s="83">
        <f t="shared" si="3"/>
        <v>0</v>
      </c>
      <c r="I156" s="56"/>
    </row>
    <row r="157" spans="2:9" x14ac:dyDescent="0.25">
      <c r="B157" s="112">
        <v>152</v>
      </c>
      <c r="C157" s="77" t="s">
        <v>302</v>
      </c>
      <c r="D157" s="77" t="s">
        <v>300</v>
      </c>
      <c r="E157" s="78" t="s">
        <v>187</v>
      </c>
      <c r="F157" s="71">
        <v>139</v>
      </c>
      <c r="G157" s="71"/>
      <c r="H157" s="83">
        <f t="shared" si="3"/>
        <v>0</v>
      </c>
      <c r="I157" s="56"/>
    </row>
    <row r="158" spans="2:9" x14ac:dyDescent="0.25">
      <c r="B158" s="112">
        <v>153</v>
      </c>
      <c r="C158" s="77" t="s">
        <v>302</v>
      </c>
      <c r="D158" s="77" t="s">
        <v>300</v>
      </c>
      <c r="E158" s="79" t="s">
        <v>188</v>
      </c>
      <c r="F158" s="71">
        <v>68</v>
      </c>
      <c r="G158" s="71"/>
      <c r="H158" s="83">
        <f t="shared" si="3"/>
        <v>0</v>
      </c>
      <c r="I158" s="56"/>
    </row>
    <row r="159" spans="2:9" x14ac:dyDescent="0.25">
      <c r="B159" s="112">
        <v>154</v>
      </c>
      <c r="C159" s="77" t="s">
        <v>302</v>
      </c>
      <c r="D159" s="77" t="s">
        <v>300</v>
      </c>
      <c r="E159" s="79" t="s">
        <v>189</v>
      </c>
      <c r="F159" s="71">
        <v>128</v>
      </c>
      <c r="G159" s="71"/>
      <c r="H159" s="83">
        <f t="shared" si="3"/>
        <v>0</v>
      </c>
      <c r="I159" s="56"/>
    </row>
    <row r="160" spans="2:9" x14ac:dyDescent="0.25">
      <c r="B160" s="112">
        <v>155</v>
      </c>
      <c r="C160" s="77" t="s">
        <v>302</v>
      </c>
      <c r="D160" s="77" t="s">
        <v>300</v>
      </c>
      <c r="E160" s="79" t="s">
        <v>190</v>
      </c>
      <c r="F160" s="71">
        <v>8</v>
      </c>
      <c r="G160" s="71"/>
      <c r="H160" s="83">
        <f t="shared" si="3"/>
        <v>0</v>
      </c>
      <c r="I160" s="56"/>
    </row>
    <row r="161" spans="2:9" x14ac:dyDescent="0.25">
      <c r="B161" s="112">
        <v>156</v>
      </c>
      <c r="C161" s="77" t="s">
        <v>302</v>
      </c>
      <c r="D161" s="77" t="s">
        <v>300</v>
      </c>
      <c r="E161" s="79" t="s">
        <v>191</v>
      </c>
      <c r="F161" s="71">
        <v>1515</v>
      </c>
      <c r="G161" s="71"/>
      <c r="H161" s="83">
        <f t="shared" si="3"/>
        <v>0</v>
      </c>
      <c r="I161" s="56"/>
    </row>
    <row r="162" spans="2:9" x14ac:dyDescent="0.25">
      <c r="B162" s="112">
        <v>157</v>
      </c>
      <c r="C162" s="77" t="s">
        <v>302</v>
      </c>
      <c r="D162" s="77" t="s">
        <v>300</v>
      </c>
      <c r="E162" s="79" t="s">
        <v>192</v>
      </c>
      <c r="F162" s="71">
        <v>2921</v>
      </c>
      <c r="G162" s="71"/>
      <c r="H162" s="83">
        <f t="shared" si="3"/>
        <v>0</v>
      </c>
      <c r="I162" s="56"/>
    </row>
    <row r="163" spans="2:9" x14ac:dyDescent="0.25">
      <c r="B163" s="112">
        <v>158</v>
      </c>
      <c r="C163" s="77" t="s">
        <v>302</v>
      </c>
      <c r="D163" s="77" t="s">
        <v>300</v>
      </c>
      <c r="E163" s="79" t="s">
        <v>193</v>
      </c>
      <c r="F163" s="71">
        <v>161</v>
      </c>
      <c r="G163" s="71"/>
      <c r="H163" s="83">
        <f t="shared" si="3"/>
        <v>0</v>
      </c>
      <c r="I163" s="56"/>
    </row>
    <row r="164" spans="2:9" x14ac:dyDescent="0.25">
      <c r="B164" s="112">
        <v>159</v>
      </c>
      <c r="C164" s="77" t="s">
        <v>302</v>
      </c>
      <c r="D164" s="77" t="s">
        <v>300</v>
      </c>
      <c r="E164" s="79" t="s">
        <v>194</v>
      </c>
      <c r="F164" s="71">
        <v>4</v>
      </c>
      <c r="G164" s="71"/>
      <c r="H164" s="83">
        <f t="shared" si="3"/>
        <v>0</v>
      </c>
      <c r="I164" s="56"/>
    </row>
    <row r="165" spans="2:9" ht="15.75" x14ac:dyDescent="0.25">
      <c r="B165" s="112">
        <v>160</v>
      </c>
      <c r="C165" s="78" t="s">
        <v>196</v>
      </c>
      <c r="D165" s="78" t="s">
        <v>300</v>
      </c>
      <c r="E165" s="81" t="s">
        <v>196</v>
      </c>
      <c r="F165" s="73">
        <v>465</v>
      </c>
      <c r="G165" s="71"/>
      <c r="H165" s="84">
        <f>SUM(F165*G165)</f>
        <v>0</v>
      </c>
      <c r="I165" s="54"/>
    </row>
    <row r="166" spans="2:9" ht="15.75" x14ac:dyDescent="0.25">
      <c r="B166" s="112">
        <v>161</v>
      </c>
      <c r="C166" s="78" t="s">
        <v>198</v>
      </c>
      <c r="D166" s="78" t="s">
        <v>300</v>
      </c>
      <c r="E166" s="81" t="s">
        <v>198</v>
      </c>
      <c r="F166" s="73">
        <v>615</v>
      </c>
      <c r="G166" s="71"/>
      <c r="H166" s="84">
        <f>SUM(F166*G166)</f>
        <v>0</v>
      </c>
      <c r="I166" s="54"/>
    </row>
    <row r="167" spans="2:9" x14ac:dyDescent="0.25">
      <c r="B167" s="112">
        <v>162</v>
      </c>
      <c r="C167" s="78" t="s">
        <v>304</v>
      </c>
      <c r="D167" s="78" t="s">
        <v>300</v>
      </c>
      <c r="E167" s="78" t="s">
        <v>200</v>
      </c>
      <c r="F167" s="71">
        <v>1463</v>
      </c>
      <c r="G167" s="71"/>
      <c r="H167" s="83">
        <f t="shared" ref="H167:H230" si="4">SUM(F167*G167)</f>
        <v>0</v>
      </c>
      <c r="I167"/>
    </row>
    <row r="168" spans="2:9" x14ac:dyDescent="0.25">
      <c r="B168" s="112">
        <v>163</v>
      </c>
      <c r="C168" s="78" t="s">
        <v>304</v>
      </c>
      <c r="D168" s="78" t="s">
        <v>300</v>
      </c>
      <c r="E168" s="78" t="s">
        <v>201</v>
      </c>
      <c r="F168" s="71">
        <v>11</v>
      </c>
      <c r="G168" s="71"/>
      <c r="H168" s="83">
        <f t="shared" si="4"/>
        <v>0</v>
      </c>
      <c r="I168"/>
    </row>
    <row r="169" spans="2:9" x14ac:dyDescent="0.25">
      <c r="B169" s="112">
        <v>164</v>
      </c>
      <c r="C169" s="78" t="s">
        <v>304</v>
      </c>
      <c r="D169" s="78" t="s">
        <v>300</v>
      </c>
      <c r="E169" s="78" t="s">
        <v>202</v>
      </c>
      <c r="F169" s="71">
        <v>19</v>
      </c>
      <c r="G169" s="71"/>
      <c r="H169" s="83">
        <f t="shared" si="4"/>
        <v>0</v>
      </c>
      <c r="I169"/>
    </row>
    <row r="170" spans="2:9" ht="15.75" x14ac:dyDescent="0.25">
      <c r="B170" s="112">
        <v>165</v>
      </c>
      <c r="C170" s="78" t="s">
        <v>304</v>
      </c>
      <c r="D170" s="78" t="s">
        <v>300</v>
      </c>
      <c r="E170" s="81" t="s">
        <v>203</v>
      </c>
      <c r="F170" s="71">
        <v>113</v>
      </c>
      <c r="G170" s="71"/>
      <c r="H170" s="83">
        <f t="shared" si="4"/>
        <v>0</v>
      </c>
      <c r="I170"/>
    </row>
    <row r="171" spans="2:9" ht="15.75" x14ac:dyDescent="0.25">
      <c r="B171" s="112">
        <v>166</v>
      </c>
      <c r="C171" s="78" t="s">
        <v>304</v>
      </c>
      <c r="D171" s="78" t="s">
        <v>300</v>
      </c>
      <c r="E171" s="81" t="s">
        <v>204</v>
      </c>
      <c r="F171" s="71">
        <v>596</v>
      </c>
      <c r="G171" s="71"/>
      <c r="H171" s="83">
        <f t="shared" si="4"/>
        <v>0</v>
      </c>
      <c r="I171"/>
    </row>
    <row r="172" spans="2:9" x14ac:dyDescent="0.25">
      <c r="B172" s="112">
        <v>167</v>
      </c>
      <c r="C172" s="78" t="s">
        <v>304</v>
      </c>
      <c r="D172" s="78" t="s">
        <v>300</v>
      </c>
      <c r="E172" s="78" t="s">
        <v>205</v>
      </c>
      <c r="F172" s="71">
        <v>759</v>
      </c>
      <c r="G172" s="71"/>
      <c r="H172" s="83">
        <f t="shared" si="4"/>
        <v>0</v>
      </c>
      <c r="I172"/>
    </row>
    <row r="173" spans="2:9" x14ac:dyDescent="0.25">
      <c r="B173" s="112">
        <v>168</v>
      </c>
      <c r="C173" s="78" t="s">
        <v>304</v>
      </c>
      <c r="D173" s="78" t="s">
        <v>300</v>
      </c>
      <c r="E173" s="78" t="s">
        <v>206</v>
      </c>
      <c r="F173" s="71">
        <v>23</v>
      </c>
      <c r="G173" s="71"/>
      <c r="H173" s="83">
        <f t="shared" si="4"/>
        <v>0</v>
      </c>
      <c r="I173"/>
    </row>
    <row r="174" spans="2:9" x14ac:dyDescent="0.25">
      <c r="B174" s="112">
        <v>169</v>
      </c>
      <c r="C174" s="78" t="s">
        <v>304</v>
      </c>
      <c r="D174" s="78" t="s">
        <v>300</v>
      </c>
      <c r="E174" s="78" t="s">
        <v>207</v>
      </c>
      <c r="F174" s="71">
        <v>369</v>
      </c>
      <c r="G174" s="71"/>
      <c r="H174" s="83">
        <f t="shared" si="4"/>
        <v>0</v>
      </c>
      <c r="I174"/>
    </row>
    <row r="175" spans="2:9" x14ac:dyDescent="0.25">
      <c r="B175" s="112">
        <v>170</v>
      </c>
      <c r="C175" s="78" t="s">
        <v>304</v>
      </c>
      <c r="D175" s="78" t="s">
        <v>300</v>
      </c>
      <c r="E175" s="78" t="s">
        <v>208</v>
      </c>
      <c r="F175" s="71">
        <v>596</v>
      </c>
      <c r="G175" s="71"/>
      <c r="H175" s="83">
        <f t="shared" si="4"/>
        <v>0</v>
      </c>
      <c r="I175"/>
    </row>
    <row r="176" spans="2:9" x14ac:dyDescent="0.25">
      <c r="B176" s="112">
        <v>171</v>
      </c>
      <c r="C176" s="78" t="s">
        <v>304</v>
      </c>
      <c r="D176" s="78" t="s">
        <v>300</v>
      </c>
      <c r="E176" s="78" t="s">
        <v>209</v>
      </c>
      <c r="F176" s="71">
        <v>759</v>
      </c>
      <c r="G176" s="71"/>
      <c r="H176" s="83">
        <f t="shared" si="4"/>
        <v>0</v>
      </c>
      <c r="I176"/>
    </row>
    <row r="177" spans="2:9" x14ac:dyDescent="0.25">
      <c r="B177" s="112">
        <v>172</v>
      </c>
      <c r="C177" s="78" t="s">
        <v>304</v>
      </c>
      <c r="D177" s="78" t="s">
        <v>300</v>
      </c>
      <c r="E177" s="78" t="s">
        <v>210</v>
      </c>
      <c r="F177" s="71">
        <v>34</v>
      </c>
      <c r="G177" s="71"/>
      <c r="H177" s="83">
        <f t="shared" si="4"/>
        <v>0</v>
      </c>
      <c r="I177"/>
    </row>
    <row r="178" spans="2:9" x14ac:dyDescent="0.25">
      <c r="B178" s="112">
        <v>173</v>
      </c>
      <c r="C178" s="78" t="s">
        <v>304</v>
      </c>
      <c r="D178" s="78" t="s">
        <v>300</v>
      </c>
      <c r="E178" s="78" t="s">
        <v>211</v>
      </c>
      <c r="F178" s="71">
        <v>4</v>
      </c>
      <c r="G178" s="71"/>
      <c r="H178" s="83">
        <f t="shared" si="4"/>
        <v>0</v>
      </c>
      <c r="I178"/>
    </row>
    <row r="179" spans="2:9" x14ac:dyDescent="0.25">
      <c r="B179" s="112">
        <v>174</v>
      </c>
      <c r="C179" s="78" t="s">
        <v>304</v>
      </c>
      <c r="D179" s="78" t="s">
        <v>300</v>
      </c>
      <c r="E179" s="78" t="s">
        <v>212</v>
      </c>
      <c r="F179" s="71">
        <v>896</v>
      </c>
      <c r="G179" s="71"/>
      <c r="H179" s="83">
        <f t="shared" si="4"/>
        <v>0</v>
      </c>
      <c r="I179"/>
    </row>
    <row r="180" spans="2:9" x14ac:dyDescent="0.25">
      <c r="B180" s="112">
        <v>175</v>
      </c>
      <c r="C180" s="78" t="s">
        <v>304</v>
      </c>
      <c r="D180" s="78" t="s">
        <v>300</v>
      </c>
      <c r="E180" s="78" t="s">
        <v>213</v>
      </c>
      <c r="F180" s="71">
        <v>326</v>
      </c>
      <c r="G180" s="71"/>
      <c r="H180" s="83">
        <f t="shared" si="4"/>
        <v>0</v>
      </c>
      <c r="I180"/>
    </row>
    <row r="181" spans="2:9" x14ac:dyDescent="0.25">
      <c r="B181" s="112">
        <v>176</v>
      </c>
      <c r="C181" s="78" t="s">
        <v>304</v>
      </c>
      <c r="D181" s="78" t="s">
        <v>300</v>
      </c>
      <c r="E181" s="78" t="s">
        <v>214</v>
      </c>
      <c r="F181" s="71">
        <v>15</v>
      </c>
      <c r="G181" s="71"/>
      <c r="H181" s="83">
        <f t="shared" si="4"/>
        <v>0</v>
      </c>
      <c r="I181"/>
    </row>
    <row r="182" spans="2:9" x14ac:dyDescent="0.25">
      <c r="B182" s="112">
        <v>177</v>
      </c>
      <c r="C182" s="78" t="s">
        <v>304</v>
      </c>
      <c r="D182" s="78" t="s">
        <v>300</v>
      </c>
      <c r="E182" s="78" t="s">
        <v>215</v>
      </c>
      <c r="F182" s="71">
        <v>75</v>
      </c>
      <c r="G182" s="71"/>
      <c r="H182" s="83">
        <f t="shared" si="4"/>
        <v>0</v>
      </c>
      <c r="I182"/>
    </row>
    <row r="183" spans="2:9" x14ac:dyDescent="0.25">
      <c r="B183" s="112">
        <v>178</v>
      </c>
      <c r="C183" s="78" t="s">
        <v>304</v>
      </c>
      <c r="D183" s="78" t="s">
        <v>300</v>
      </c>
      <c r="E183" s="78" t="s">
        <v>216</v>
      </c>
      <c r="F183" s="71">
        <v>188</v>
      </c>
      <c r="G183" s="71"/>
      <c r="H183" s="83">
        <f t="shared" si="4"/>
        <v>0</v>
      </c>
      <c r="I183"/>
    </row>
    <row r="184" spans="2:9" x14ac:dyDescent="0.25">
      <c r="B184" s="112">
        <v>179</v>
      </c>
      <c r="C184" s="78" t="s">
        <v>304</v>
      </c>
      <c r="D184" s="78" t="s">
        <v>300</v>
      </c>
      <c r="E184" s="78" t="s">
        <v>217</v>
      </c>
      <c r="F184" s="71">
        <v>38</v>
      </c>
      <c r="G184" s="71"/>
      <c r="H184" s="83">
        <f t="shared" si="4"/>
        <v>0</v>
      </c>
      <c r="I184"/>
    </row>
    <row r="185" spans="2:9" x14ac:dyDescent="0.25">
      <c r="B185" s="112">
        <v>180</v>
      </c>
      <c r="C185" s="78" t="s">
        <v>304</v>
      </c>
      <c r="D185" s="78" t="s">
        <v>300</v>
      </c>
      <c r="E185" s="78" t="s">
        <v>218</v>
      </c>
      <c r="F185" s="71">
        <v>165</v>
      </c>
      <c r="G185" s="71"/>
      <c r="H185" s="83">
        <f t="shared" si="4"/>
        <v>0</v>
      </c>
      <c r="I185"/>
    </row>
    <row r="186" spans="2:9" x14ac:dyDescent="0.25">
      <c r="B186" s="112">
        <v>181</v>
      </c>
      <c r="C186" s="78" t="s">
        <v>304</v>
      </c>
      <c r="D186" s="78" t="s">
        <v>300</v>
      </c>
      <c r="E186" s="78" t="s">
        <v>219</v>
      </c>
      <c r="F186" s="71">
        <v>818</v>
      </c>
      <c r="G186" s="71"/>
      <c r="H186" s="83">
        <f t="shared" si="4"/>
        <v>0</v>
      </c>
      <c r="I186"/>
    </row>
    <row r="187" spans="2:9" x14ac:dyDescent="0.25">
      <c r="B187" s="112">
        <v>182</v>
      </c>
      <c r="C187" s="78" t="s">
        <v>304</v>
      </c>
      <c r="D187" s="78" t="s">
        <v>300</v>
      </c>
      <c r="E187" s="78" t="s">
        <v>220</v>
      </c>
      <c r="F187" s="71">
        <v>690</v>
      </c>
      <c r="G187" s="71"/>
      <c r="H187" s="83">
        <f t="shared" si="4"/>
        <v>0</v>
      </c>
      <c r="I187"/>
    </row>
    <row r="188" spans="2:9" x14ac:dyDescent="0.25">
      <c r="B188" s="112">
        <v>183</v>
      </c>
      <c r="C188" s="78" t="s">
        <v>304</v>
      </c>
      <c r="D188" s="78" t="s">
        <v>300</v>
      </c>
      <c r="E188" s="78" t="s">
        <v>221</v>
      </c>
      <c r="F188" s="71">
        <v>851</v>
      </c>
      <c r="G188" s="71"/>
      <c r="H188" s="83">
        <f t="shared" si="4"/>
        <v>0</v>
      </c>
      <c r="I188"/>
    </row>
    <row r="189" spans="2:9" x14ac:dyDescent="0.25">
      <c r="B189" s="112">
        <v>184</v>
      </c>
      <c r="C189" s="78" t="s">
        <v>304</v>
      </c>
      <c r="D189" s="78" t="s">
        <v>300</v>
      </c>
      <c r="E189" s="78" t="s">
        <v>222</v>
      </c>
      <c r="F189" s="71">
        <v>11</v>
      </c>
      <c r="G189" s="71"/>
      <c r="H189" s="83">
        <f t="shared" si="4"/>
        <v>0</v>
      </c>
      <c r="I189"/>
    </row>
    <row r="190" spans="2:9" x14ac:dyDescent="0.25">
      <c r="B190" s="112">
        <v>185</v>
      </c>
      <c r="C190" s="77" t="s">
        <v>304</v>
      </c>
      <c r="D190" s="77" t="s">
        <v>300</v>
      </c>
      <c r="E190" s="80" t="s">
        <v>223</v>
      </c>
      <c r="F190" s="71">
        <v>165</v>
      </c>
      <c r="G190" s="71"/>
      <c r="H190" s="83">
        <f t="shared" si="4"/>
        <v>0</v>
      </c>
      <c r="I190"/>
    </row>
    <row r="191" spans="2:9" x14ac:dyDescent="0.25">
      <c r="B191" s="112">
        <v>186</v>
      </c>
      <c r="C191" s="78" t="s">
        <v>304</v>
      </c>
      <c r="D191" s="78" t="s">
        <v>300</v>
      </c>
      <c r="E191" s="80" t="s">
        <v>225</v>
      </c>
      <c r="F191" s="71">
        <v>60</v>
      </c>
      <c r="G191" s="71"/>
      <c r="H191" s="83">
        <f t="shared" si="4"/>
        <v>0</v>
      </c>
      <c r="I191"/>
    </row>
    <row r="192" spans="2:9" ht="30" x14ac:dyDescent="0.25">
      <c r="B192" s="112">
        <v>187</v>
      </c>
      <c r="C192" s="78" t="s">
        <v>304</v>
      </c>
      <c r="D192" s="78" t="s">
        <v>300</v>
      </c>
      <c r="E192" s="80" t="s">
        <v>227</v>
      </c>
      <c r="F192" s="71">
        <v>83</v>
      </c>
      <c r="G192" s="71"/>
      <c r="H192" s="83">
        <f t="shared" si="4"/>
        <v>0</v>
      </c>
      <c r="I192"/>
    </row>
    <row r="193" spans="2:9" ht="30" x14ac:dyDescent="0.25">
      <c r="B193" s="112">
        <v>188</v>
      </c>
      <c r="C193" s="78" t="s">
        <v>304</v>
      </c>
      <c r="D193" s="78" t="s">
        <v>300</v>
      </c>
      <c r="E193" s="80" t="s">
        <v>273</v>
      </c>
      <c r="F193" s="71">
        <v>1082</v>
      </c>
      <c r="G193" s="71"/>
      <c r="H193" s="83">
        <f t="shared" si="4"/>
        <v>0</v>
      </c>
      <c r="I193"/>
    </row>
    <row r="194" spans="2:9" ht="30" x14ac:dyDescent="0.25">
      <c r="B194" s="112">
        <v>189</v>
      </c>
      <c r="C194" s="78" t="s">
        <v>304</v>
      </c>
      <c r="D194" s="78" t="s">
        <v>300</v>
      </c>
      <c r="E194" s="80" t="s">
        <v>228</v>
      </c>
      <c r="F194" s="71">
        <v>53</v>
      </c>
      <c r="G194" s="71"/>
      <c r="H194" s="83">
        <f t="shared" si="4"/>
        <v>0</v>
      </c>
      <c r="I194"/>
    </row>
    <row r="195" spans="2:9" ht="30" x14ac:dyDescent="0.25">
      <c r="B195" s="112">
        <v>190</v>
      </c>
      <c r="C195" s="78" t="s">
        <v>304</v>
      </c>
      <c r="D195" s="78" t="s">
        <v>300</v>
      </c>
      <c r="E195" s="80" t="s">
        <v>229</v>
      </c>
      <c r="F195" s="71">
        <v>56</v>
      </c>
      <c r="G195" s="71"/>
      <c r="H195" s="83">
        <f t="shared" si="4"/>
        <v>0</v>
      </c>
      <c r="I195"/>
    </row>
    <row r="196" spans="2:9" x14ac:dyDescent="0.25">
      <c r="B196" s="112">
        <v>191</v>
      </c>
      <c r="C196" s="78" t="s">
        <v>304</v>
      </c>
      <c r="D196" s="78" t="s">
        <v>300</v>
      </c>
      <c r="E196" s="80" t="s">
        <v>230</v>
      </c>
      <c r="F196" s="71">
        <v>360</v>
      </c>
      <c r="G196" s="71"/>
      <c r="H196" s="83">
        <f t="shared" si="4"/>
        <v>0</v>
      </c>
      <c r="I196"/>
    </row>
    <row r="197" spans="2:9" x14ac:dyDescent="0.25">
      <c r="B197" s="112">
        <v>192</v>
      </c>
      <c r="C197" s="78" t="s">
        <v>304</v>
      </c>
      <c r="D197" s="78" t="s">
        <v>300</v>
      </c>
      <c r="E197" s="80" t="s">
        <v>231</v>
      </c>
      <c r="F197" s="71">
        <v>184</v>
      </c>
      <c r="G197" s="71"/>
      <c r="H197" s="83">
        <f t="shared" si="4"/>
        <v>0</v>
      </c>
      <c r="I197"/>
    </row>
    <row r="198" spans="2:9" x14ac:dyDescent="0.25">
      <c r="B198" s="112">
        <v>193</v>
      </c>
      <c r="C198" s="78" t="s">
        <v>304</v>
      </c>
      <c r="D198" s="78" t="s">
        <v>300</v>
      </c>
      <c r="E198" s="80" t="s">
        <v>232</v>
      </c>
      <c r="F198" s="71">
        <v>818</v>
      </c>
      <c r="G198" s="71"/>
      <c r="H198" s="83">
        <f t="shared" si="4"/>
        <v>0</v>
      </c>
      <c r="I198"/>
    </row>
    <row r="199" spans="2:9" x14ac:dyDescent="0.25">
      <c r="B199" s="112">
        <v>194</v>
      </c>
      <c r="C199" s="78" t="s">
        <v>304</v>
      </c>
      <c r="D199" s="78" t="s">
        <v>300</v>
      </c>
      <c r="E199" s="80" t="s">
        <v>233</v>
      </c>
      <c r="F199" s="71">
        <v>56</v>
      </c>
      <c r="G199" s="71"/>
      <c r="H199" s="83">
        <f t="shared" si="4"/>
        <v>0</v>
      </c>
      <c r="I199"/>
    </row>
    <row r="200" spans="2:9" x14ac:dyDescent="0.25">
      <c r="B200" s="112">
        <v>195</v>
      </c>
      <c r="C200" s="78" t="s">
        <v>304</v>
      </c>
      <c r="D200" s="78" t="s">
        <v>300</v>
      </c>
      <c r="E200" s="80" t="s">
        <v>235</v>
      </c>
      <c r="F200" s="71">
        <v>19</v>
      </c>
      <c r="G200" s="71"/>
      <c r="H200" s="83">
        <f t="shared" si="4"/>
        <v>0</v>
      </c>
      <c r="I200"/>
    </row>
    <row r="201" spans="2:9" ht="30" x14ac:dyDescent="0.25">
      <c r="B201" s="112">
        <v>196</v>
      </c>
      <c r="C201" s="78" t="s">
        <v>304</v>
      </c>
      <c r="D201" s="78" t="s">
        <v>300</v>
      </c>
      <c r="E201" s="80" t="s">
        <v>236</v>
      </c>
      <c r="F201" s="71">
        <v>11</v>
      </c>
      <c r="G201" s="71"/>
      <c r="H201" s="83">
        <f t="shared" si="4"/>
        <v>0</v>
      </c>
      <c r="I201"/>
    </row>
    <row r="202" spans="2:9" ht="30" x14ac:dyDescent="0.25">
      <c r="B202" s="112">
        <v>197</v>
      </c>
      <c r="C202" s="78" t="s">
        <v>304</v>
      </c>
      <c r="D202" s="78" t="s">
        <v>300</v>
      </c>
      <c r="E202" s="80" t="s">
        <v>237</v>
      </c>
      <c r="F202" s="71">
        <v>690</v>
      </c>
      <c r="G202" s="71"/>
      <c r="H202" s="83">
        <f t="shared" si="4"/>
        <v>0</v>
      </c>
      <c r="I202"/>
    </row>
    <row r="203" spans="2:9" ht="30" x14ac:dyDescent="0.25">
      <c r="B203" s="112">
        <v>198</v>
      </c>
      <c r="C203" s="78" t="s">
        <v>304</v>
      </c>
      <c r="D203" s="78" t="s">
        <v>300</v>
      </c>
      <c r="E203" s="80" t="s">
        <v>238</v>
      </c>
      <c r="F203" s="71">
        <v>401</v>
      </c>
      <c r="G203" s="71"/>
      <c r="H203" s="83">
        <f t="shared" si="4"/>
        <v>0</v>
      </c>
      <c r="I203"/>
    </row>
    <row r="204" spans="2:9" ht="19.5" customHeight="1" x14ac:dyDescent="0.25">
      <c r="B204" s="112">
        <v>199</v>
      </c>
      <c r="C204" s="78" t="s">
        <v>304</v>
      </c>
      <c r="D204" s="78" t="s">
        <v>301</v>
      </c>
      <c r="E204" s="78" t="s">
        <v>200</v>
      </c>
      <c r="F204" s="71">
        <v>10103</v>
      </c>
      <c r="G204" s="71"/>
      <c r="H204" s="83">
        <f t="shared" si="4"/>
        <v>0</v>
      </c>
      <c r="I204" s="69"/>
    </row>
    <row r="205" spans="2:9" ht="19.5" customHeight="1" x14ac:dyDescent="0.25">
      <c r="B205" s="112">
        <v>200</v>
      </c>
      <c r="C205" s="78" t="s">
        <v>304</v>
      </c>
      <c r="D205" s="78" t="s">
        <v>301</v>
      </c>
      <c r="E205" s="78" t="s">
        <v>201</v>
      </c>
      <c r="F205" s="71">
        <v>101</v>
      </c>
      <c r="G205" s="71"/>
      <c r="H205" s="83">
        <f t="shared" si="4"/>
        <v>0</v>
      </c>
      <c r="I205" s="69"/>
    </row>
    <row r="206" spans="2:9" ht="19.5" customHeight="1" x14ac:dyDescent="0.25">
      <c r="B206" s="112">
        <v>201</v>
      </c>
      <c r="C206" s="78" t="s">
        <v>304</v>
      </c>
      <c r="D206" s="78" t="s">
        <v>301</v>
      </c>
      <c r="E206" s="78" t="s">
        <v>202</v>
      </c>
      <c r="F206" s="71">
        <v>300</v>
      </c>
      <c r="G206" s="71"/>
      <c r="H206" s="83">
        <f t="shared" si="4"/>
        <v>0</v>
      </c>
      <c r="I206" s="69"/>
    </row>
    <row r="207" spans="2:9" ht="19.5" customHeight="1" x14ac:dyDescent="0.25">
      <c r="B207" s="112">
        <v>202</v>
      </c>
      <c r="C207" s="78" t="s">
        <v>304</v>
      </c>
      <c r="D207" s="78" t="s">
        <v>301</v>
      </c>
      <c r="E207" s="81" t="s">
        <v>203</v>
      </c>
      <c r="F207" s="71">
        <v>161</v>
      </c>
      <c r="G207" s="71"/>
      <c r="H207" s="83">
        <f t="shared" si="4"/>
        <v>0</v>
      </c>
      <c r="I207" s="69"/>
    </row>
    <row r="208" spans="2:9" ht="19.5" customHeight="1" x14ac:dyDescent="0.25">
      <c r="B208" s="112">
        <v>203</v>
      </c>
      <c r="C208" s="78" t="s">
        <v>304</v>
      </c>
      <c r="D208" s="78" t="s">
        <v>301</v>
      </c>
      <c r="E208" s="78" t="s">
        <v>206</v>
      </c>
      <c r="F208" s="71">
        <v>713</v>
      </c>
      <c r="G208" s="71"/>
      <c r="H208" s="83">
        <f t="shared" si="4"/>
        <v>0</v>
      </c>
      <c r="I208" s="69"/>
    </row>
    <row r="209" spans="2:9" ht="19.5" customHeight="1" x14ac:dyDescent="0.25">
      <c r="B209" s="112">
        <v>204</v>
      </c>
      <c r="C209" s="78" t="s">
        <v>304</v>
      </c>
      <c r="D209" s="78" t="s">
        <v>301</v>
      </c>
      <c r="E209" s="78" t="s">
        <v>207</v>
      </c>
      <c r="F209" s="71">
        <v>8</v>
      </c>
      <c r="G209" s="71"/>
      <c r="H209" s="83">
        <f t="shared" si="4"/>
        <v>0</v>
      </c>
      <c r="I209" s="69"/>
    </row>
    <row r="210" spans="2:9" ht="19.5" customHeight="1" x14ac:dyDescent="0.25">
      <c r="B210" s="112">
        <v>205</v>
      </c>
      <c r="C210" s="78" t="s">
        <v>304</v>
      </c>
      <c r="D210" s="78" t="s">
        <v>301</v>
      </c>
      <c r="E210" s="78" t="s">
        <v>209</v>
      </c>
      <c r="F210" s="71">
        <v>4</v>
      </c>
      <c r="G210" s="71"/>
      <c r="H210" s="83">
        <f t="shared" si="4"/>
        <v>0</v>
      </c>
      <c r="I210" s="69"/>
    </row>
    <row r="211" spans="2:9" ht="19.5" customHeight="1" x14ac:dyDescent="0.25">
      <c r="B211" s="112">
        <v>206</v>
      </c>
      <c r="C211" s="78" t="s">
        <v>304</v>
      </c>
      <c r="D211" s="78" t="s">
        <v>301</v>
      </c>
      <c r="E211" s="78" t="s">
        <v>210</v>
      </c>
      <c r="F211" s="71">
        <v>165</v>
      </c>
      <c r="G211" s="71"/>
      <c r="H211" s="83">
        <f t="shared" si="4"/>
        <v>0</v>
      </c>
      <c r="I211" s="69"/>
    </row>
    <row r="212" spans="2:9" ht="19.5" customHeight="1" x14ac:dyDescent="0.25">
      <c r="B212" s="112">
        <v>207</v>
      </c>
      <c r="C212" s="78" t="s">
        <v>304</v>
      </c>
      <c r="D212" s="78" t="s">
        <v>301</v>
      </c>
      <c r="E212" s="78" t="s">
        <v>212</v>
      </c>
      <c r="F212" s="71">
        <v>19</v>
      </c>
      <c r="G212" s="71"/>
      <c r="H212" s="83">
        <f t="shared" si="4"/>
        <v>0</v>
      </c>
      <c r="I212" s="69"/>
    </row>
    <row r="213" spans="2:9" ht="19.5" customHeight="1" x14ac:dyDescent="0.25">
      <c r="B213" s="112">
        <v>208</v>
      </c>
      <c r="C213" s="78" t="s">
        <v>304</v>
      </c>
      <c r="D213" s="78" t="s">
        <v>301</v>
      </c>
      <c r="E213" s="78" t="s">
        <v>213</v>
      </c>
      <c r="F213" s="71">
        <v>1751</v>
      </c>
      <c r="G213" s="71"/>
      <c r="H213" s="83">
        <f t="shared" si="4"/>
        <v>0</v>
      </c>
      <c r="I213" s="69"/>
    </row>
    <row r="214" spans="2:9" ht="19.5" customHeight="1" x14ac:dyDescent="0.25">
      <c r="B214" s="112">
        <v>209</v>
      </c>
      <c r="C214" s="78" t="s">
        <v>304</v>
      </c>
      <c r="D214" s="78" t="s">
        <v>301</v>
      </c>
      <c r="E214" s="78" t="s">
        <v>214</v>
      </c>
      <c r="F214" s="71">
        <v>79</v>
      </c>
      <c r="G214" s="71"/>
      <c r="H214" s="83">
        <f t="shared" si="4"/>
        <v>0</v>
      </c>
      <c r="I214" s="69"/>
    </row>
    <row r="215" spans="2:9" ht="19.5" customHeight="1" x14ac:dyDescent="0.25">
      <c r="B215" s="112">
        <v>210</v>
      </c>
      <c r="C215" s="78" t="s">
        <v>304</v>
      </c>
      <c r="D215" s="78" t="s">
        <v>301</v>
      </c>
      <c r="E215" s="78" t="s">
        <v>215</v>
      </c>
      <c r="F215" s="71">
        <v>926</v>
      </c>
      <c r="G215" s="71"/>
      <c r="H215" s="83">
        <f t="shared" si="4"/>
        <v>0</v>
      </c>
      <c r="I215" s="69"/>
    </row>
    <row r="216" spans="2:9" ht="19.5" customHeight="1" x14ac:dyDescent="0.25">
      <c r="B216" s="112">
        <v>211</v>
      </c>
      <c r="C216" s="78" t="s">
        <v>304</v>
      </c>
      <c r="D216" s="78" t="s">
        <v>301</v>
      </c>
      <c r="E216" s="78" t="s">
        <v>216</v>
      </c>
      <c r="F216" s="71">
        <v>2258</v>
      </c>
      <c r="G216" s="71"/>
      <c r="H216" s="83">
        <f t="shared" si="4"/>
        <v>0</v>
      </c>
      <c r="I216" s="69"/>
    </row>
    <row r="217" spans="2:9" ht="19.5" customHeight="1" x14ac:dyDescent="0.25">
      <c r="B217" s="112">
        <v>212</v>
      </c>
      <c r="C217" s="78" t="s">
        <v>304</v>
      </c>
      <c r="D217" s="78" t="s">
        <v>301</v>
      </c>
      <c r="E217" s="78" t="s">
        <v>217</v>
      </c>
      <c r="F217" s="71">
        <v>146</v>
      </c>
      <c r="G217" s="71"/>
      <c r="H217" s="83">
        <f t="shared" si="4"/>
        <v>0</v>
      </c>
      <c r="I217" s="69"/>
    </row>
    <row r="218" spans="2:9" ht="19.5" customHeight="1" x14ac:dyDescent="0.25">
      <c r="B218" s="112">
        <v>213</v>
      </c>
      <c r="C218" s="78" t="s">
        <v>304</v>
      </c>
      <c r="D218" s="78" t="s">
        <v>301</v>
      </c>
      <c r="E218" s="78" t="s">
        <v>218</v>
      </c>
      <c r="F218" s="71">
        <v>1826</v>
      </c>
      <c r="G218" s="71"/>
      <c r="H218" s="83">
        <f t="shared" si="4"/>
        <v>0</v>
      </c>
      <c r="I218" s="69"/>
    </row>
    <row r="219" spans="2:9" ht="19.5" customHeight="1" x14ac:dyDescent="0.25">
      <c r="B219" s="112">
        <v>214</v>
      </c>
      <c r="C219" s="78" t="s">
        <v>304</v>
      </c>
      <c r="D219" s="78" t="s">
        <v>301</v>
      </c>
      <c r="E219" s="78" t="s">
        <v>219</v>
      </c>
      <c r="F219" s="71">
        <v>1594</v>
      </c>
      <c r="G219" s="71"/>
      <c r="H219" s="83">
        <f t="shared" si="4"/>
        <v>0</v>
      </c>
      <c r="I219" s="69"/>
    </row>
    <row r="220" spans="2:9" ht="19.5" customHeight="1" x14ac:dyDescent="0.25">
      <c r="B220" s="112">
        <v>215</v>
      </c>
      <c r="C220" s="78" t="s">
        <v>304</v>
      </c>
      <c r="D220" s="78" t="s">
        <v>301</v>
      </c>
      <c r="E220" s="78" t="s">
        <v>220</v>
      </c>
      <c r="F220" s="71">
        <v>94</v>
      </c>
      <c r="G220" s="71"/>
      <c r="H220" s="83">
        <f t="shared" si="4"/>
        <v>0</v>
      </c>
      <c r="I220" s="69"/>
    </row>
    <row r="221" spans="2:9" ht="19.5" customHeight="1" x14ac:dyDescent="0.25">
      <c r="B221" s="112">
        <v>216</v>
      </c>
      <c r="C221" s="78" t="s">
        <v>304</v>
      </c>
      <c r="D221" s="78" t="s">
        <v>301</v>
      </c>
      <c r="E221" s="78" t="s">
        <v>221</v>
      </c>
      <c r="F221" s="71">
        <v>1073</v>
      </c>
      <c r="G221" s="71"/>
      <c r="H221" s="83">
        <f t="shared" si="4"/>
        <v>0</v>
      </c>
      <c r="I221" s="69"/>
    </row>
    <row r="222" spans="2:9" ht="19.5" customHeight="1" x14ac:dyDescent="0.25">
      <c r="B222" s="112">
        <v>217</v>
      </c>
      <c r="C222" s="78" t="s">
        <v>304</v>
      </c>
      <c r="D222" s="78" t="s">
        <v>301</v>
      </c>
      <c r="E222" s="78" t="s">
        <v>222</v>
      </c>
      <c r="F222" s="71">
        <v>49</v>
      </c>
      <c r="G222" s="71"/>
      <c r="H222" s="83">
        <f t="shared" si="4"/>
        <v>0</v>
      </c>
      <c r="I222" s="69"/>
    </row>
    <row r="223" spans="2:9" ht="19.5" customHeight="1" x14ac:dyDescent="0.25">
      <c r="B223" s="112">
        <v>218</v>
      </c>
      <c r="C223" s="77" t="s">
        <v>304</v>
      </c>
      <c r="D223" s="77" t="s">
        <v>301</v>
      </c>
      <c r="E223" s="80" t="s">
        <v>223</v>
      </c>
      <c r="F223" s="71">
        <v>1204</v>
      </c>
      <c r="G223" s="71"/>
      <c r="H223" s="83">
        <f t="shared" si="4"/>
        <v>0</v>
      </c>
      <c r="I223" s="69"/>
    </row>
    <row r="224" spans="2:9" ht="19.5" customHeight="1" x14ac:dyDescent="0.25">
      <c r="B224" s="112">
        <v>219</v>
      </c>
      <c r="C224" s="77" t="s">
        <v>304</v>
      </c>
      <c r="D224" s="77" t="s">
        <v>301</v>
      </c>
      <c r="E224" s="80" t="s">
        <v>224</v>
      </c>
      <c r="F224" s="71">
        <v>41</v>
      </c>
      <c r="G224" s="71"/>
      <c r="H224" s="83">
        <f t="shared" si="4"/>
        <v>0</v>
      </c>
      <c r="I224" s="69"/>
    </row>
    <row r="225" spans="1:9" ht="19.5" customHeight="1" x14ac:dyDescent="0.25">
      <c r="B225" s="112">
        <v>220</v>
      </c>
      <c r="C225" s="78" t="s">
        <v>304</v>
      </c>
      <c r="D225" s="78" t="s">
        <v>301</v>
      </c>
      <c r="E225" s="80" t="s">
        <v>225</v>
      </c>
      <c r="F225" s="71">
        <v>544</v>
      </c>
      <c r="G225" s="71"/>
      <c r="H225" s="83">
        <f t="shared" si="4"/>
        <v>0</v>
      </c>
      <c r="I225" s="69"/>
    </row>
    <row r="226" spans="1:9" ht="19.5" customHeight="1" x14ac:dyDescent="0.25">
      <c r="B226" s="112">
        <v>221</v>
      </c>
      <c r="C226" s="78" t="s">
        <v>304</v>
      </c>
      <c r="D226" s="78" t="s">
        <v>301</v>
      </c>
      <c r="E226" s="80" t="s">
        <v>227</v>
      </c>
      <c r="F226" s="71">
        <v>1069</v>
      </c>
      <c r="G226" s="71"/>
      <c r="H226" s="83">
        <f t="shared" si="4"/>
        <v>0</v>
      </c>
      <c r="I226" s="69"/>
    </row>
    <row r="227" spans="1:9" ht="19.5" customHeight="1" x14ac:dyDescent="0.25">
      <c r="B227" s="112">
        <v>222</v>
      </c>
      <c r="C227" s="78" t="s">
        <v>304</v>
      </c>
      <c r="D227" s="78" t="s">
        <v>301</v>
      </c>
      <c r="E227" s="80" t="s">
        <v>228</v>
      </c>
      <c r="F227" s="71">
        <v>825</v>
      </c>
      <c r="G227" s="71"/>
      <c r="H227" s="83">
        <f t="shared" si="4"/>
        <v>0</v>
      </c>
      <c r="I227" s="69"/>
    </row>
    <row r="228" spans="1:9" ht="19.5" customHeight="1" x14ac:dyDescent="0.25">
      <c r="B228" s="112">
        <v>223</v>
      </c>
      <c r="C228" s="78" t="s">
        <v>304</v>
      </c>
      <c r="D228" s="78" t="s">
        <v>301</v>
      </c>
      <c r="E228" s="80" t="s">
        <v>229</v>
      </c>
      <c r="F228" s="71">
        <v>56</v>
      </c>
      <c r="G228" s="71"/>
      <c r="H228" s="83">
        <f t="shared" si="4"/>
        <v>0</v>
      </c>
      <c r="I228" s="69"/>
    </row>
    <row r="229" spans="1:9" ht="19.5" customHeight="1" x14ac:dyDescent="0.25">
      <c r="B229" s="112">
        <v>224</v>
      </c>
      <c r="C229" s="78" t="s">
        <v>304</v>
      </c>
      <c r="D229" s="78" t="s">
        <v>301</v>
      </c>
      <c r="E229" s="80" t="s">
        <v>230</v>
      </c>
      <c r="F229" s="71">
        <v>428</v>
      </c>
      <c r="G229" s="71"/>
      <c r="H229" s="83">
        <f t="shared" si="4"/>
        <v>0</v>
      </c>
      <c r="I229" s="69"/>
    </row>
    <row r="230" spans="1:9" ht="19.5" customHeight="1" x14ac:dyDescent="0.25">
      <c r="B230" s="112">
        <v>225</v>
      </c>
      <c r="C230" s="78" t="s">
        <v>304</v>
      </c>
      <c r="D230" s="78" t="s">
        <v>301</v>
      </c>
      <c r="E230" s="80" t="s">
        <v>231</v>
      </c>
      <c r="F230" s="71">
        <v>593</v>
      </c>
      <c r="G230" s="71"/>
      <c r="H230" s="83">
        <f t="shared" si="4"/>
        <v>0</v>
      </c>
      <c r="I230" s="69"/>
    </row>
    <row r="231" spans="1:9" ht="19.5" customHeight="1" x14ac:dyDescent="0.25">
      <c r="B231" s="112">
        <v>226</v>
      </c>
      <c r="C231" s="78" t="s">
        <v>304</v>
      </c>
      <c r="D231" s="78" t="s">
        <v>301</v>
      </c>
      <c r="E231" s="80" t="s">
        <v>232</v>
      </c>
      <c r="F231" s="71">
        <v>694</v>
      </c>
      <c r="G231" s="71"/>
      <c r="H231" s="83">
        <f t="shared" ref="H231:H236" si="5">SUM(F231*G231)</f>
        <v>0</v>
      </c>
      <c r="I231" s="69"/>
    </row>
    <row r="232" spans="1:9" ht="19.5" customHeight="1" x14ac:dyDescent="0.25">
      <c r="B232" s="112">
        <v>227</v>
      </c>
      <c r="C232" s="78" t="s">
        <v>304</v>
      </c>
      <c r="D232" s="78" t="s">
        <v>301</v>
      </c>
      <c r="E232" s="80" t="s">
        <v>233</v>
      </c>
      <c r="F232" s="71">
        <v>68</v>
      </c>
      <c r="G232" s="71"/>
      <c r="H232" s="83">
        <f t="shared" si="5"/>
        <v>0</v>
      </c>
      <c r="I232" s="69"/>
    </row>
    <row r="233" spans="1:9" ht="19.5" customHeight="1" x14ac:dyDescent="0.25">
      <c r="B233" s="112">
        <v>228</v>
      </c>
      <c r="C233" s="78" t="s">
        <v>304</v>
      </c>
      <c r="D233" s="78" t="s">
        <v>301</v>
      </c>
      <c r="E233" s="80" t="s">
        <v>234</v>
      </c>
      <c r="F233" s="71">
        <v>49</v>
      </c>
      <c r="G233" s="71"/>
      <c r="H233" s="83">
        <f t="shared" si="5"/>
        <v>0</v>
      </c>
      <c r="I233" s="69"/>
    </row>
    <row r="234" spans="1:9" ht="19.5" customHeight="1" x14ac:dyDescent="0.25">
      <c r="B234" s="112">
        <v>229</v>
      </c>
      <c r="C234" s="78" t="s">
        <v>304</v>
      </c>
      <c r="D234" s="78" t="s">
        <v>301</v>
      </c>
      <c r="E234" s="80" t="s">
        <v>235</v>
      </c>
      <c r="F234" s="71">
        <v>11</v>
      </c>
      <c r="G234" s="71"/>
      <c r="H234" s="83">
        <f t="shared" si="5"/>
        <v>0</v>
      </c>
      <c r="I234" s="69"/>
    </row>
    <row r="235" spans="1:9" ht="19.5" customHeight="1" x14ac:dyDescent="0.25">
      <c r="B235" s="112">
        <v>230</v>
      </c>
      <c r="C235" s="78" t="s">
        <v>304</v>
      </c>
      <c r="D235" s="78" t="s">
        <v>301</v>
      </c>
      <c r="E235" s="80" t="s">
        <v>236</v>
      </c>
      <c r="F235" s="71">
        <v>75</v>
      </c>
      <c r="G235" s="71"/>
      <c r="H235" s="83">
        <f t="shared" si="5"/>
        <v>0</v>
      </c>
      <c r="I235" s="69"/>
    </row>
    <row r="236" spans="1:9" ht="19.5" customHeight="1" x14ac:dyDescent="0.25">
      <c r="B236" s="112">
        <v>231</v>
      </c>
      <c r="C236" s="78" t="s">
        <v>304</v>
      </c>
      <c r="D236" s="78" t="s">
        <v>301</v>
      </c>
      <c r="E236" s="80" t="s">
        <v>237</v>
      </c>
      <c r="F236" s="71">
        <v>8</v>
      </c>
      <c r="G236" s="71"/>
      <c r="H236" s="83">
        <f t="shared" si="5"/>
        <v>0</v>
      </c>
      <c r="I236" s="69"/>
    </row>
    <row r="237" spans="1:9" ht="19.5" customHeight="1" thickBot="1" x14ac:dyDescent="0.35">
      <c r="B237" s="105"/>
      <c r="C237" s="106"/>
      <c r="D237" s="106"/>
      <c r="E237" s="107" t="s">
        <v>90</v>
      </c>
      <c r="F237" s="104">
        <f>SUM(F6:F236)</f>
        <v>141940</v>
      </c>
      <c r="G237" s="102"/>
      <c r="H237" s="103">
        <f>SUM(H6:H236)</f>
        <v>0</v>
      </c>
      <c r="I237" s="69"/>
    </row>
    <row r="238" spans="1:9" ht="30.75" customHeight="1" x14ac:dyDescent="0.25">
      <c r="A238" s="90"/>
      <c r="B238" s="124" t="s">
        <v>270</v>
      </c>
      <c r="C238" s="124"/>
      <c r="D238" s="124"/>
      <c r="E238" s="124"/>
      <c r="F238" s="124"/>
      <c r="G238" s="124"/>
      <c r="H238" s="124"/>
      <c r="I238" s="54"/>
    </row>
    <row r="239" spans="1:9" ht="30.75" customHeight="1" x14ac:dyDescent="0.25">
      <c r="A239" s="90"/>
      <c r="B239" s="113"/>
      <c r="C239" s="113"/>
      <c r="D239" s="113"/>
      <c r="E239" s="113"/>
      <c r="F239" s="113"/>
      <c r="G239" s="113"/>
      <c r="H239" s="113"/>
      <c r="I239" s="54"/>
    </row>
    <row r="240" spans="1:9" ht="20.25" customHeight="1" thickBot="1" x14ac:dyDescent="0.3">
      <c r="A240" s="90"/>
      <c r="B240" s="113"/>
      <c r="C240" s="113"/>
      <c r="D240" s="113"/>
      <c r="E240" s="113"/>
      <c r="F240" s="113"/>
      <c r="G240" s="113"/>
      <c r="H240" s="113"/>
      <c r="I240" s="54"/>
    </row>
    <row r="241" spans="2:9" ht="28.5" customHeight="1" x14ac:dyDescent="0.25">
      <c r="B241" s="99"/>
      <c r="C241" s="93" t="s">
        <v>282</v>
      </c>
      <c r="D241" s="100"/>
      <c r="E241" s="100"/>
      <c r="F241" s="100"/>
      <c r="G241" s="100"/>
      <c r="H241" s="101"/>
      <c r="I241" s="70"/>
    </row>
    <row r="242" spans="2:9" ht="52.5" customHeight="1" x14ac:dyDescent="0.25">
      <c r="B242" s="89" t="s">
        <v>0</v>
      </c>
      <c r="C242" s="85" t="s">
        <v>303</v>
      </c>
      <c r="D242" s="85" t="s">
        <v>298</v>
      </c>
      <c r="E242" s="85" t="s">
        <v>2</v>
      </c>
      <c r="F242" s="86" t="s">
        <v>296</v>
      </c>
      <c r="G242" s="86" t="s">
        <v>297</v>
      </c>
      <c r="H242" s="87" t="s">
        <v>306</v>
      </c>
      <c r="I242" s="58"/>
    </row>
    <row r="243" spans="2:9" ht="30" x14ac:dyDescent="0.25">
      <c r="B243" s="111">
        <v>1</v>
      </c>
      <c r="C243" s="77" t="s">
        <v>305</v>
      </c>
      <c r="D243" s="76" t="s">
        <v>300</v>
      </c>
      <c r="E243" s="78" t="s">
        <v>239</v>
      </c>
      <c r="F243" s="60">
        <v>341</v>
      </c>
      <c r="G243" s="60"/>
      <c r="H243" s="88">
        <f t="shared" ref="H243:H255" si="6">SUM(F243*G243)</f>
        <v>0</v>
      </c>
      <c r="I243" s="58"/>
    </row>
    <row r="244" spans="2:9" ht="30" x14ac:dyDescent="0.25">
      <c r="B244" s="111">
        <v>2</v>
      </c>
      <c r="C244" s="77" t="s">
        <v>305</v>
      </c>
      <c r="D244" s="76" t="s">
        <v>300</v>
      </c>
      <c r="E244" s="78" t="s">
        <v>240</v>
      </c>
      <c r="F244" s="60">
        <v>844</v>
      </c>
      <c r="G244" s="60"/>
      <c r="H244" s="88">
        <f t="shared" si="6"/>
        <v>0</v>
      </c>
      <c r="I244" s="58"/>
    </row>
    <row r="245" spans="2:9" ht="30" x14ac:dyDescent="0.25">
      <c r="B245" s="111">
        <v>3</v>
      </c>
      <c r="C245" s="77" t="s">
        <v>305</v>
      </c>
      <c r="D245" s="76" t="s">
        <v>300</v>
      </c>
      <c r="E245" s="78" t="s">
        <v>248</v>
      </c>
      <c r="F245" s="60">
        <v>34</v>
      </c>
      <c r="G245" s="60"/>
      <c r="H245" s="88">
        <f t="shared" si="6"/>
        <v>0</v>
      </c>
      <c r="I245" s="58"/>
    </row>
    <row r="246" spans="2:9" ht="30" x14ac:dyDescent="0.25">
      <c r="B246" s="111">
        <v>4</v>
      </c>
      <c r="C246" s="77" t="s">
        <v>305</v>
      </c>
      <c r="D246" s="76" t="s">
        <v>300</v>
      </c>
      <c r="E246" s="78" t="s">
        <v>250</v>
      </c>
      <c r="F246" s="60">
        <v>34</v>
      </c>
      <c r="G246" s="60"/>
      <c r="H246" s="88">
        <f t="shared" si="6"/>
        <v>0</v>
      </c>
      <c r="I246" s="58"/>
    </row>
    <row r="247" spans="2:9" ht="30" x14ac:dyDescent="0.25">
      <c r="B247" s="111">
        <v>5</v>
      </c>
      <c r="C247" s="77" t="s">
        <v>305</v>
      </c>
      <c r="D247" s="76" t="s">
        <v>300</v>
      </c>
      <c r="E247" s="78" t="s">
        <v>251</v>
      </c>
      <c r="F247" s="60">
        <v>34</v>
      </c>
      <c r="G247" s="60"/>
      <c r="H247" s="88">
        <f t="shared" si="6"/>
        <v>0</v>
      </c>
      <c r="I247" s="58"/>
    </row>
    <row r="248" spans="2:9" ht="30" x14ac:dyDescent="0.25">
      <c r="B248" s="111">
        <v>6</v>
      </c>
      <c r="C248" s="77" t="s">
        <v>305</v>
      </c>
      <c r="D248" s="76" t="s">
        <v>300</v>
      </c>
      <c r="E248" s="78" t="s">
        <v>252</v>
      </c>
      <c r="F248" s="60">
        <v>15</v>
      </c>
      <c r="G248" s="60"/>
      <c r="H248" s="88">
        <f t="shared" si="6"/>
        <v>0</v>
      </c>
      <c r="I248" s="58"/>
    </row>
    <row r="249" spans="2:9" ht="30" x14ac:dyDescent="0.25">
      <c r="B249" s="111">
        <v>7</v>
      </c>
      <c r="C249" s="77" t="s">
        <v>305</v>
      </c>
      <c r="D249" s="76" t="s">
        <v>300</v>
      </c>
      <c r="E249" s="78" t="s">
        <v>253</v>
      </c>
      <c r="F249" s="60">
        <v>26</v>
      </c>
      <c r="G249" s="60"/>
      <c r="H249" s="88">
        <f t="shared" si="6"/>
        <v>0</v>
      </c>
      <c r="I249" s="58"/>
    </row>
    <row r="250" spans="2:9" ht="30" x14ac:dyDescent="0.25">
      <c r="B250" s="111">
        <v>8</v>
      </c>
      <c r="C250" s="77" t="s">
        <v>305</v>
      </c>
      <c r="D250" s="76" t="s">
        <v>300</v>
      </c>
      <c r="E250" s="78" t="s">
        <v>254</v>
      </c>
      <c r="F250" s="60">
        <v>71</v>
      </c>
      <c r="G250" s="60"/>
      <c r="H250" s="88">
        <f t="shared" si="6"/>
        <v>0</v>
      </c>
      <c r="I250" s="58"/>
    </row>
    <row r="251" spans="2:9" ht="30" x14ac:dyDescent="0.25">
      <c r="B251" s="111">
        <v>9</v>
      </c>
      <c r="C251" s="77" t="s">
        <v>305</v>
      </c>
      <c r="D251" s="76" t="s">
        <v>300</v>
      </c>
      <c r="E251" s="78" t="s">
        <v>255</v>
      </c>
      <c r="F251" s="60">
        <v>11</v>
      </c>
      <c r="G251" s="60"/>
      <c r="H251" s="88">
        <f t="shared" si="6"/>
        <v>0</v>
      </c>
      <c r="I251" s="58"/>
    </row>
    <row r="252" spans="2:9" ht="30" x14ac:dyDescent="0.25">
      <c r="B252" s="111">
        <v>10</v>
      </c>
      <c r="C252" s="77" t="s">
        <v>305</v>
      </c>
      <c r="D252" s="76" t="s">
        <v>300</v>
      </c>
      <c r="E252" s="78" t="s">
        <v>261</v>
      </c>
      <c r="F252" s="60">
        <v>30</v>
      </c>
      <c r="G252" s="60"/>
      <c r="H252" s="88">
        <f t="shared" si="6"/>
        <v>0</v>
      </c>
      <c r="I252" s="58"/>
    </row>
    <row r="253" spans="2:9" ht="30" x14ac:dyDescent="0.25">
      <c r="B253" s="111">
        <v>11</v>
      </c>
      <c r="C253" s="77" t="s">
        <v>305</v>
      </c>
      <c r="D253" s="76" t="s">
        <v>300</v>
      </c>
      <c r="E253" s="78" t="s">
        <v>262</v>
      </c>
      <c r="F253" s="60">
        <v>8</v>
      </c>
      <c r="G253" s="60"/>
      <c r="H253" s="88">
        <f t="shared" si="6"/>
        <v>0</v>
      </c>
      <c r="I253" s="58"/>
    </row>
    <row r="254" spans="2:9" ht="30" x14ac:dyDescent="0.25">
      <c r="B254" s="111">
        <v>12</v>
      </c>
      <c r="C254" s="77" t="s">
        <v>305</v>
      </c>
      <c r="D254" s="76" t="s">
        <v>300</v>
      </c>
      <c r="E254" s="78" t="s">
        <v>265</v>
      </c>
      <c r="F254" s="60">
        <v>15</v>
      </c>
      <c r="G254" s="60"/>
      <c r="H254" s="88">
        <f t="shared" si="6"/>
        <v>0</v>
      </c>
      <c r="I254" s="58"/>
    </row>
    <row r="255" spans="2:9" ht="30" x14ac:dyDescent="0.25">
      <c r="B255" s="111">
        <v>13</v>
      </c>
      <c r="C255" s="77" t="s">
        <v>305</v>
      </c>
      <c r="D255" s="76" t="s">
        <v>300</v>
      </c>
      <c r="E255" s="78" t="s">
        <v>267</v>
      </c>
      <c r="F255" s="60">
        <v>56</v>
      </c>
      <c r="G255" s="60"/>
      <c r="H255" s="88">
        <f t="shared" si="6"/>
        <v>0</v>
      </c>
      <c r="I255" s="58"/>
    </row>
    <row r="256" spans="2:9" ht="22.5" customHeight="1" thickBot="1" x14ac:dyDescent="0.3">
      <c r="B256" s="108"/>
      <c r="C256" s="109"/>
      <c r="D256" s="109"/>
      <c r="E256" s="110" t="s">
        <v>90</v>
      </c>
      <c r="F256" s="104">
        <f>SUM(F243:F255)</f>
        <v>1519</v>
      </c>
      <c r="G256" s="102"/>
      <c r="H256" s="103">
        <f>SUM(H243:H255)</f>
        <v>0</v>
      </c>
      <c r="I256" s="58"/>
    </row>
    <row r="257" spans="2:9" ht="15.75" x14ac:dyDescent="0.25">
      <c r="B257" s="61"/>
      <c r="C257" s="61"/>
      <c r="D257" s="61"/>
      <c r="E257" s="58"/>
      <c r="F257" s="54"/>
      <c r="G257" s="62"/>
      <c r="H257" s="62"/>
      <c r="I257" s="54"/>
    </row>
    <row r="258" spans="2:9" x14ac:dyDescent="0.25">
      <c r="B258" s="54"/>
      <c r="C258" s="54"/>
      <c r="D258" s="54"/>
      <c r="E258" s="58"/>
      <c r="F258" s="54"/>
      <c r="G258" s="54"/>
      <c r="H258" s="54"/>
      <c r="I258" s="54"/>
    </row>
    <row r="259" spans="2:9" ht="18.75" x14ac:dyDescent="0.3">
      <c r="B259" s="61"/>
      <c r="C259" s="61"/>
      <c r="D259" s="61"/>
      <c r="E259" s="58"/>
      <c r="F259" s="54"/>
      <c r="G259" s="74" t="s">
        <v>283</v>
      </c>
      <c r="H259" s="75">
        <f>SUM(H256,H237)</f>
        <v>0</v>
      </c>
      <c r="I259" s="54"/>
    </row>
    <row r="260" spans="2:9" ht="15.75" x14ac:dyDescent="0.25">
      <c r="B260" s="61"/>
      <c r="C260" s="61"/>
      <c r="D260" s="61"/>
      <c r="E260" s="58"/>
      <c r="F260" s="54"/>
      <c r="G260" s="54"/>
      <c r="H260" s="54"/>
      <c r="I260" s="54"/>
    </row>
    <row r="261" spans="2:9" ht="15.75" x14ac:dyDescent="0.25">
      <c r="B261" s="61"/>
      <c r="C261" s="61"/>
      <c r="D261" s="61"/>
      <c r="E261" s="58"/>
      <c r="F261" s="63"/>
      <c r="G261" s="54"/>
      <c r="H261" s="59"/>
      <c r="I261" s="64"/>
    </row>
    <row r="262" spans="2:9" ht="15.75" x14ac:dyDescent="0.25">
      <c r="B262" s="3"/>
      <c r="C262" s="3"/>
      <c r="D262" s="3"/>
      <c r="F262" s="10"/>
      <c r="I262" s="10"/>
    </row>
    <row r="263" spans="2:9" x14ac:dyDescent="0.25">
      <c r="F263" s="119"/>
    </row>
    <row r="264" spans="2:9" x14ac:dyDescent="0.25">
      <c r="F264" s="119"/>
    </row>
    <row r="265" spans="2:9" ht="15.75" x14ac:dyDescent="0.25">
      <c r="B265" s="3"/>
      <c r="C265" s="3"/>
      <c r="D265" s="3"/>
      <c r="F265" s="119"/>
    </row>
    <row r="267" spans="2:9" x14ac:dyDescent="0.25">
      <c r="G267" s="7"/>
      <c r="H267" s="7"/>
    </row>
    <row r="268" spans="2:9" x14ac:dyDescent="0.25">
      <c r="G268" s="8"/>
      <c r="H268" s="8"/>
    </row>
  </sheetData>
  <mergeCells count="1">
    <mergeCell ref="B238:H238"/>
  </mergeCells>
  <pageMargins left="0.23622047244094491" right="0.23622047244094491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cennik</vt:lpstr>
      <vt:lpstr>FC</vt:lpstr>
      <vt:lpstr>FC (2)</vt:lpstr>
      <vt:lpstr>cennik!Obszar_wydruku</vt:lpstr>
      <vt:lpstr>FC!Obszar_wydruku</vt:lpstr>
      <vt:lpstr>'FC (2)'!Obszar_wydruku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Kamil Krzewicki</cp:lastModifiedBy>
  <cp:lastPrinted>2024-12-03T06:41:40Z</cp:lastPrinted>
  <dcterms:created xsi:type="dcterms:W3CDTF">2019-02-28T21:59:49Z</dcterms:created>
  <dcterms:modified xsi:type="dcterms:W3CDTF">2024-12-03T06:52:33Z</dcterms:modified>
</cp:coreProperties>
</file>